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Sheet1!$A$1:$Z$17</definedName>
    <definedName name="_xlnm.Print_Titles" localSheetId="0">Sheet1!$2:$4</definedName>
    <definedName name="_xlnm.Print_Area" localSheetId="0">Sheet1!$A$1:$Z$17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<sst xmlns="http://schemas.openxmlformats.org/spreadsheetml/2006/main" count="152" uniqueCount="112">
  <si>
    <t>麦盖提县2025年第二批财政衔接推进乡村振兴补助资金项目计划表</t>
  </si>
  <si>
    <t>序号</t>
  </si>
  <si>
    <t>项目库
编号</t>
  </si>
  <si>
    <t>项目名称</t>
  </si>
  <si>
    <t>项目
类别</t>
  </si>
  <si>
    <t>二级项目类别</t>
  </si>
  <si>
    <t>项目
子类型</t>
  </si>
  <si>
    <t>建设
性质</t>
  </si>
  <si>
    <t>实施地点</t>
  </si>
  <si>
    <t>主要建设内容</t>
  </si>
  <si>
    <t>计划总投资
（万元）</t>
  </si>
  <si>
    <t>本次安排资金规模及来源（万元）</t>
  </si>
  <si>
    <t>项目主管
部门</t>
  </si>
  <si>
    <t>责任人</t>
  </si>
  <si>
    <t>绩效目标</t>
  </si>
  <si>
    <t>备注</t>
  </si>
  <si>
    <t>合计</t>
  </si>
  <si>
    <t>财政衔接资金</t>
  </si>
  <si>
    <t>其他涉农
整合资金</t>
  </si>
  <si>
    <t>地方政府
债券资金</t>
  </si>
  <si>
    <t>其他资金</t>
  </si>
  <si>
    <t>小计</t>
  </si>
  <si>
    <t>巩固拓展和乡村振兴</t>
  </si>
  <si>
    <t>以工
代赈</t>
  </si>
  <si>
    <t>少数
民族
发展</t>
  </si>
  <si>
    <t>欠发达
国有
农场</t>
  </si>
  <si>
    <t>欠发达
国有
林场</t>
  </si>
  <si>
    <t>欠发达
国有
牧场</t>
  </si>
  <si>
    <t>中央</t>
  </si>
  <si>
    <t>自治区</t>
  </si>
  <si>
    <t>MGT-2025-001</t>
  </si>
  <si>
    <t>麦盖提县良种能繁母畜养殖（引进良种母牛）以奖代补项目</t>
  </si>
  <si>
    <t>产业发展</t>
  </si>
  <si>
    <t>生产项目</t>
  </si>
  <si>
    <t>养殖业基地</t>
  </si>
  <si>
    <t>新建</t>
  </si>
  <si>
    <t>麦盖提县</t>
  </si>
  <si>
    <t>对全县脱贫户及监测帮扶对象开展到户产业扶持，对脱贫户及监测帮扶对象引进符合麦盖提县主导品种的良种能繁母牛（西门塔尔、安格斯、荷斯坦），饲养3个月以上，良种能繁母牛应满足年龄不低于2岁、体重在350kg以上、满足生产母牛指标，按照母牛4000元/头予以补助，共补助2450头牛。投资980万元。</t>
  </si>
  <si>
    <t>农业农村局</t>
  </si>
  <si>
    <t>陈珉</t>
  </si>
  <si>
    <t>产出指标：引进良种母牛≥2450头，每头牛奖补4000元。养殖超过3个月，资金使用合规率100%。
效益指标：带动脱贫户人口及监测帮扶对象≥2450户，户均增收4000元。</t>
  </si>
  <si>
    <t>MGT-2025-002</t>
  </si>
  <si>
    <t>麦盖提县良种能繁母畜养殖（引进良种母羊）以奖代补项目</t>
  </si>
  <si>
    <t>对全县脱贫户及监测帮扶对象对象开展到户产业扶持，对脱贫户及监测帮扶对象引进符合麦盖提县主导品种的良种母羊（刀郎羊、湖羊）并养殖超过3个月且年龄不低于1岁、体重在30kg以上、满足母羊生产指标，按照母羊400元/只予以补助，共补助14000只羊。投资560万元</t>
  </si>
  <si>
    <t>产出指标：引进良种母羊≥14000只，每只羊奖补400元。养殖超过3个月，资金使用合规率100%。
效益指标：带动脱贫户人口及监测帮扶对象≥1400户，户均增收4000元。</t>
  </si>
  <si>
    <t>MGT-2025-003</t>
  </si>
  <si>
    <t>麦盖提县良种能繁母畜养殖（自繁牛）以奖代补项目</t>
  </si>
  <si>
    <t>对全县脱贫户及监测帮扶对象开展到户产业扶持，对脱贫户及监测帮扶对象自繁新增良种母畜（西门塔尔、安格斯、荷斯坦）并养殖超过3个月的，按照牛3000元/头予以补助，共补助2000头牛。投资600万元。</t>
  </si>
  <si>
    <t>产出指标：自繁良种牛≥2000头，每头牛奖补3000元。养殖超过3个月，资金使用合规率100%。
效益指标：带动脱贫户人口及监测帮扶对象≥2000户，户均增收3000元。</t>
  </si>
  <si>
    <t>MGT-2025-004</t>
  </si>
  <si>
    <t>麦盖提县良种能繁母畜养殖（自繁羊）以奖代补项目</t>
  </si>
  <si>
    <t>对全县脱贫户及监测帮扶对象开展到户产业扶持，对脱贫户及监测帮扶对象自繁新增良种母畜（刀郎羊、湖羊）并养殖超过3个月的，按照羊300元/只予以补助，共补助12000只羊。投资360万元。</t>
  </si>
  <si>
    <t>产出指标：自繁良种羊≥12000只，每只羊奖补300元。养殖超过3个月，资金使用合规率100%。
效益指标：带动脱贫户人口及监测帮扶对象≥2400户，户均增收1500元。</t>
  </si>
  <si>
    <t>MGT-2025-005</t>
  </si>
  <si>
    <t>麦盖提县N39°沙漠探险旅游产业基础设施建设项目</t>
  </si>
  <si>
    <t>休闲农业和乡村旅游</t>
  </si>
  <si>
    <t>库木库萨尔乡</t>
  </si>
  <si>
    <t>景区内新建旅游产业道路6公里（包括路面工程及交通安全设施工程，4厘米沥青混凝土面层+15厘米级配砾石基层；4厘米沥青混凝土面层+8厘米级砾石基层），汽车集散场地，游客服务用房及配套设施。</t>
  </si>
  <si>
    <t>县委统战部
县文旅局</t>
  </si>
  <si>
    <t>叶新东
潘国平</t>
  </si>
  <si>
    <t>产出指标：建设旅游产业道路6公里,汽车集散场地1座，游客服务用房及配套设施，项目施工质量合格率达到100%，按时完工率100%。
效益指标：
1、社会效益：项目实施后，促进县域内旅游业快速发展，形成旅游产业链，触及经济各个角落，促进产业链上下游的联动，加快推进N39°沙漠旅游景区全链条全要素提升，激发县域经济活力，为沿线经济发展提供良好服务,有利于沿线土地资源进一步利用与开发，带动旅游业和第三产业的融合发展，能够有效促进民族团结，不断夯实铸牢中华民族共同体意识物质基础，切实增强各族群众的凝聚力和归属感，推动社会和谐和经济发展。
2、经济效益：N39°沙漠探险旅游产业，实现旅游促经济发展，促进旅游基地落实就业岗位开发拓展，吸纳本就富余劳动力实现就近就地就业85人，人均月收入达3000元/月。</t>
  </si>
  <si>
    <t>MGT-2025-040</t>
  </si>
  <si>
    <t>麦盖提县五一林场渠道工程</t>
  </si>
  <si>
    <t>配套设施项目</t>
  </si>
  <si>
    <t>小型农田水利设施建设</t>
  </si>
  <si>
    <t>五一国有林场三队阿房孜林区</t>
  </si>
  <si>
    <t>在五一国有林场阿房孜林区实施渠道工程项目，总投资62万元。其中：修整渠道3030米，新建渠道4705米，渠道引水流量为0.3-0.5m³/s。</t>
  </si>
  <si>
    <t>林草局
五一林场</t>
  </si>
  <si>
    <t>王宇锋
杜伟涛</t>
  </si>
  <si>
    <t>产出指标:修整渠道3030m，新建渠道4705m，工程质量验收合格率100%。
效益指标:改善灌溉面积0.9万亩，遏制胡杨林退化趋势，减少病虫害发病几率，助力改善乡村林区生态环境。</t>
  </si>
  <si>
    <t>MGT-2025-016</t>
  </si>
  <si>
    <t>小额贷款贴息项目</t>
  </si>
  <si>
    <t>金融保险配套项目</t>
  </si>
  <si>
    <t>小额贷款贴息</t>
  </si>
  <si>
    <t>9个乡镇140个行政村</t>
  </si>
  <si>
    <t>对麦盖提县9个乡镇140个行政村的2491户脱贫户（含监测帮扶对象）的小额信贷资金进行按季贴息，总投资300万元。</t>
  </si>
  <si>
    <t>产出指标：对全县9个乡镇140个行政村的2491名脱贫户（含监测帮扶对象）的小额信贷落实贴息补助政策，贴息利率按同期人民银行基准贷款利率，资金使用合规率100%，脱贫户贷款申请满足率100%。
效益指标：有效带动脱贫户（含监测帮扶对象）发展致富的特色优势产业，确保脱贫户（含监测帮扶对象）增收，有效改善脱贫户（含监测帮扶对象）生产生活条件。带动增加受益户全年总收入≥0.1万元。受益人口满意度≥98%。</t>
  </si>
  <si>
    <t>MGT-2025-018</t>
  </si>
  <si>
    <t>就业兜底服务项目</t>
  </si>
  <si>
    <t>就业项目</t>
  </si>
  <si>
    <t>公益性岗位</t>
  </si>
  <si>
    <t>对我县无法外出就业的脱贫劳动力（含防返贫监测对象）以1750元/人/月的标准发放县内就业岗位补贴，实现无法外出就业的脱贫劳动力在县域内稳定就业，每月安置不高于1313人，每月根据实际上岗人员拨付补贴，总资金2757.3万元。</t>
  </si>
  <si>
    <t>人力资源和社会保障局</t>
  </si>
  <si>
    <t>王长江</t>
  </si>
  <si>
    <t>产出指标：设立公益性岗位1313个，吸纳全县无法外出就业且有就业意愿的脱贫劳动力（含防返贫监测对象）在县域内稳定就业，，按照最低工资标准（1750元/人/月）发放县内就业岗位补贴，年度就业岗位补贴预计发放达1.57万人次，补助发放准确率100%,。
效益指标：有效帮扶无法外出就业的脱贫劳动力（含监测帮扶对象）增加收入，促进弱劳动力、因各种原因无法外出就业的脱贫劳动力，实现就近就地就业,确保收入稳步增长，防止返贫致贫。受益巩固脱贫人口满意度满意度≥95%。</t>
  </si>
  <si>
    <t>MGT-2025-041</t>
  </si>
  <si>
    <t>麦盖提县巴扎结米镇-尕孜库勒乡道路建设项目</t>
  </si>
  <si>
    <t>乡村建设行动</t>
  </si>
  <si>
    <t>农村基础设施（含产业配套基础设施）</t>
  </si>
  <si>
    <t>农村道路建设</t>
  </si>
  <si>
    <t>巴扎结米镇11村，尕孜库勒乡1村、2村、3村、4村、5村、6村，库木库萨尔乡6村、9村</t>
  </si>
  <si>
    <t>在巴扎结米镇、尕孜库勒乡、库木库萨尔乡境内实施道路建设，投资2900万元，修建道路11.27公里，包括路基工程、桥涵工程、路面工程及交通安全设施工程。</t>
  </si>
  <si>
    <t>交通运输局</t>
  </si>
  <si>
    <t>阿不都阿克木·买买提</t>
  </si>
  <si>
    <t>产出指标：修建道路11.27公里，项目施工质量合格率达到100%，按时完工率100%。
效益指标：带动本地务工人数10人以上，完善道路基础设施条件，促进沿线区域的农业资源开发，为沿线经济发展提供良好服务。有利于沿线土地资源进一步利用与开发，带动旅游业和第三产业的发展，完善道路基础设施条件。受益人口满意度≥95%。道路使用年限≥8年。</t>
  </si>
  <si>
    <t>MGT-2025-035</t>
  </si>
  <si>
    <t>雨露计划项目</t>
  </si>
  <si>
    <t>巩固三保障成果</t>
  </si>
  <si>
    <t>教育</t>
  </si>
  <si>
    <t>享受“雨露计划+”职业教育补助</t>
  </si>
  <si>
    <t>对麦盖提县脱贫户（含监测帮扶对象）家庭子女接受中等职业教育（包括普通中专、成人中专、职业高中、技工院校）、高等职业教育（包括全日制普通大专、高职院校、技师学院）的3550名学生按照3000元/人/学年的标准落实雨露计划补助，总投资754.5万元。</t>
  </si>
  <si>
    <t>教育局
人力资源和社会保障局</t>
  </si>
  <si>
    <t>刘东
王长江</t>
  </si>
  <si>
    <t>产出指标：对符合条件接受职业教育的3550名学生落实“雨露计划”，享受职业学历教育补助的学生中脱贫户、监测帮扶对象子女占比100%，每生每年3000元。
效益指标：脱贫户、监测帮扶对象子女就读职业教育辍学率降低，受助学生及家长满意度≥95%。</t>
  </si>
  <si>
    <t>MGT-2025-036</t>
  </si>
  <si>
    <t>易地扶贫搬迁贷款债券贴息补助项目</t>
  </si>
  <si>
    <t>易地搬迁后扶</t>
  </si>
  <si>
    <t>易地扶贫搬迁贷款债券贴息补助</t>
  </si>
  <si>
    <t>对规划内的易地扶贫搬迁贷款和调整规范后的地方政府债券按规定予以贴息补助，涉及地方政府债券共计1批次，补助资金169.75万元。</t>
  </si>
  <si>
    <t>财政局</t>
  </si>
  <si>
    <t>张丽</t>
  </si>
  <si>
    <t>产出指标：本年贴息补助次数≥1次，资金使用合规率100%；当期足额付息率100%，易地扶贫搬迁贴息补助总成本（≤169.75万元）
效益指标：有效减少债务风险，贴息对象满意度（≥98%）</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</si>
</sst>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0">
    <font>
      <sz val="11"/>
      <color theme="1"/>
      <name val="宋体"/>
      <charset val="134"/>
      <scheme val="minor"/>
    </font>
    <font>
      <sz val="11"/>
      <name val="宋体"/>
      <charset val="134"/>
      <scheme val="minor"/>
    </font>
    <font>
      <sz val="12"/>
      <name val="黑体"/>
      <charset val="134"/>
    </font>
    <font>
      <b/>
      <sz val="12"/>
      <name val="宋体"/>
      <charset val="134"/>
      <scheme val="minor"/>
    </font>
    <font>
      <sz val="28"/>
      <name val="方正小标宋_GBK"/>
      <charset val="134"/>
    </font>
    <font>
      <b/>
      <sz val="12"/>
      <name val="宋体"/>
      <charset val="0"/>
      <scheme val="minor"/>
    </font>
    <font>
      <sz val="11"/>
      <name val="宋体"/>
      <charset val="0"/>
    </font>
    <font>
      <sz val="12"/>
      <color theme="1"/>
      <name val="黑体"/>
      <charset val="134"/>
    </font>
    <font>
      <b/>
      <sz val="11"/>
      <name val="宋体"/>
      <charset val="0"/>
      <scheme val="minor"/>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tint="-0.1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7"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7" fillId="0" borderId="0" applyNumberFormat="0" applyFill="0" applyBorder="0" applyAlignment="0" applyProtection="0">
      <alignment vertical="center"/>
    </xf>
    <xf numFmtId="0" fontId="18" fillId="4" borderId="10" applyNumberFormat="0" applyAlignment="0" applyProtection="0">
      <alignment vertical="center"/>
    </xf>
    <xf numFmtId="0" fontId="19" fillId="5" borderId="11" applyNumberFormat="0" applyAlignment="0" applyProtection="0">
      <alignment vertical="center"/>
    </xf>
    <xf numFmtId="0" fontId="20" fillId="5" borderId="10" applyNumberFormat="0" applyAlignment="0" applyProtection="0">
      <alignment vertical="center"/>
    </xf>
    <xf numFmtId="0" fontId="21" fillId="6" borderId="12" applyNumberFormat="0" applyAlignment="0" applyProtection="0">
      <alignment vertical="center"/>
    </xf>
    <xf numFmtId="0" fontId="22" fillId="0" borderId="13" applyNumberFormat="0" applyFill="0" applyAlignment="0" applyProtection="0">
      <alignment vertical="center"/>
    </xf>
    <xf numFmtId="0" fontId="23" fillId="0" borderId="14"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29" fillId="0" borderId="0">
      <alignment vertical="center"/>
    </xf>
  </cellStyleXfs>
  <cellXfs count="38">
    <xf numFmtId="0" fontId="0" fillId="0" borderId="0" xfId="0">
      <alignment vertical="center"/>
    </xf>
    <xf numFmtId="0" fontId="1" fillId="0" borderId="0" xfId="0" applyNumberFormat="1" applyFont="1" applyAlignment="1">
      <alignment horizontal="centerContinuous" vertical="center"/>
    </xf>
    <xf numFmtId="0" fontId="2" fillId="0" borderId="0" xfId="0" applyNumberFormat="1" applyFont="1" applyAlignment="1">
      <alignment horizontal="center" vertical="center" wrapText="1"/>
    </xf>
    <xf numFmtId="0" fontId="3" fillId="0" borderId="0" xfId="0" applyNumberFormat="1" applyFont="1" applyFill="1" applyAlignment="1">
      <alignment horizontal="center" vertical="center" wrapText="1"/>
    </xf>
    <xf numFmtId="0" fontId="3" fillId="0" borderId="0" xfId="0" applyNumberFormat="1" applyFont="1" applyFill="1" applyBorder="1" applyAlignment="1">
      <alignment horizontal="center" vertical="center" wrapText="1"/>
    </xf>
    <xf numFmtId="0" fontId="1" fillId="0" borderId="0" xfId="0" applyNumberFormat="1" applyFont="1" applyAlignment="1">
      <alignment horizontal="center" vertical="center"/>
    </xf>
    <xf numFmtId="0" fontId="1" fillId="0" borderId="0" xfId="0" applyNumberFormat="1" applyFont="1" applyAlignment="1">
      <alignment horizontal="left" vertical="center"/>
    </xf>
    <xf numFmtId="0" fontId="4" fillId="0" borderId="0" xfId="0" applyNumberFormat="1" applyFont="1" applyAlignment="1" applyProtection="1">
      <alignment horizontal="center" vertical="center"/>
      <protection locked="0"/>
    </xf>
    <xf numFmtId="0" fontId="2" fillId="0" borderId="1" xfId="0" applyNumberFormat="1" applyFont="1" applyBorder="1" applyAlignment="1">
      <alignment horizontal="center" vertical="center" wrapText="1"/>
    </xf>
    <xf numFmtId="0" fontId="2" fillId="0" borderId="2" xfId="0" applyNumberFormat="1" applyFont="1" applyBorder="1" applyAlignment="1">
      <alignment horizontal="center" vertical="center" wrapText="1"/>
    </xf>
    <xf numFmtId="0" fontId="2" fillId="0" borderId="3" xfId="0" applyNumberFormat="1" applyFont="1" applyFill="1" applyBorder="1" applyAlignment="1">
      <alignment horizontal="center" vertical="center" wrapText="1"/>
    </xf>
    <xf numFmtId="0" fontId="3" fillId="2" borderId="4"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1" fillId="0" borderId="4" xfId="0" applyNumberFormat="1" applyFont="1" applyBorder="1" applyAlignment="1">
      <alignment horizontal="center" vertical="center"/>
    </xf>
    <xf numFmtId="0" fontId="1" fillId="0" borderId="4" xfId="0" applyNumberFormat="1" applyFont="1" applyBorder="1" applyAlignment="1">
      <alignment horizontal="center" vertical="center" wrapText="1"/>
    </xf>
    <xf numFmtId="0" fontId="1" fillId="0" borderId="4" xfId="0" applyNumberFormat="1" applyFont="1" applyFill="1" applyBorder="1" applyAlignment="1">
      <alignment horizontal="center" vertical="center" wrapText="1"/>
    </xf>
    <xf numFmtId="0" fontId="1" fillId="0" borderId="4" xfId="0" applyNumberFormat="1" applyFont="1" applyFill="1" applyBorder="1" applyAlignment="1">
      <alignment horizontal="center" vertical="center"/>
    </xf>
    <xf numFmtId="0" fontId="0" fillId="0" borderId="4" xfId="0" applyFont="1" applyFill="1" applyBorder="1" applyAlignment="1">
      <alignment horizontal="center" vertical="center" wrapText="1"/>
    </xf>
    <xf numFmtId="0" fontId="0" fillId="0" borderId="4" xfId="0" applyFont="1" applyFill="1" applyBorder="1" applyAlignment="1">
      <alignment horizontal="center" vertical="center"/>
    </xf>
    <xf numFmtId="0" fontId="6" fillId="0" borderId="4"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4" fillId="0" borderId="0" xfId="0" applyNumberFormat="1" applyFont="1" applyAlignment="1" applyProtection="1">
      <alignment horizontal="left" vertical="center"/>
      <protection locked="0"/>
    </xf>
    <xf numFmtId="0" fontId="2" fillId="0" borderId="4" xfId="0" applyNumberFormat="1" applyFont="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10" fontId="5" fillId="2" borderId="4" xfId="0" applyNumberFormat="1" applyFont="1" applyFill="1" applyBorder="1" applyAlignment="1">
      <alignment horizontal="left" vertical="center" wrapText="1"/>
    </xf>
    <xf numFmtId="0" fontId="8" fillId="2" borderId="4" xfId="0" applyNumberFormat="1" applyFont="1" applyFill="1" applyBorder="1" applyAlignment="1">
      <alignment horizontal="center" vertical="center" wrapText="1"/>
    </xf>
    <xf numFmtId="0" fontId="1" fillId="0" borderId="4" xfId="0" applyNumberFormat="1" applyFont="1" applyFill="1" applyBorder="1" applyAlignment="1">
      <alignment horizontal="left" vertical="center" wrapText="1"/>
    </xf>
    <xf numFmtId="0" fontId="9" fillId="0" borderId="4" xfId="0" applyFont="1" applyFill="1" applyBorder="1" applyAlignment="1">
      <alignment horizontal="left" vertical="center" wrapText="1"/>
    </xf>
    <xf numFmtId="0" fontId="1" fillId="0" borderId="4" xfId="0" applyNumberFormat="1" applyFont="1" applyFill="1" applyBorder="1" applyAlignment="1">
      <alignment horizontal="justify" vertical="center" wrapText="1"/>
    </xf>
    <xf numFmtId="0" fontId="1" fillId="0" borderId="4" xfId="0" applyNumberFormat="1" applyFont="1" applyBorder="1" applyAlignment="1">
      <alignment horizontal="left" vertical="center" wrapText="1"/>
    </xf>
    <xf numFmtId="176" fontId="5" fillId="2" borderId="4" xfId="0" applyNumberFormat="1"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4" xfId="0" applyFill="1" applyBorder="1" applyAlignment="1">
      <alignment horizontal="left" vertical="center" wrapText="1"/>
    </xf>
    <xf numFmtId="0" fontId="5" fillId="0" borderId="4" xfId="0" applyFont="1" applyFill="1" applyBorder="1" applyAlignment="1">
      <alignment horizontal="center" vertical="center"/>
    </xf>
    <xf numFmtId="0" fontId="0" fillId="0" borderId="4" xfId="0"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自治区下达塔城2007年财政扶贫资金项目下达计划表－1048万元" xfId="49"/>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17"/>
  <sheetViews>
    <sheetView tabSelected="1" view="pageBreakPreview" zoomScale="70" zoomScaleNormal="60" workbookViewId="0">
      <pane xSplit="3" ySplit="6" topLeftCell="D7" activePane="bottomRight" state="frozen"/>
      <selection/>
      <selection pane="topRight"/>
      <selection pane="bottomLeft"/>
      <selection pane="bottomRight" activeCell="A1" sqref="A1:Z1"/>
    </sheetView>
  </sheetViews>
  <sheetFormatPr defaultColWidth="7" defaultRowHeight="13.5"/>
  <cols>
    <col min="1" max="1" width="4.125" style="5" customWidth="1"/>
    <col min="2" max="2" width="8.625" style="5" customWidth="1"/>
    <col min="3" max="3" width="20.9083333333333" style="5" customWidth="1"/>
    <col min="4" max="4" width="5.625" style="5" customWidth="1"/>
    <col min="5" max="5" width="10" style="5" customWidth="1"/>
    <col min="6" max="6" width="11.425" style="5" customWidth="1"/>
    <col min="7" max="7" width="5.625" style="5" customWidth="1"/>
    <col min="8" max="8" width="19.6416666666667" style="5" customWidth="1"/>
    <col min="9" max="9" width="87.5" style="6" customWidth="1"/>
    <col min="10" max="10" width="14.4583333333333" style="5" customWidth="1"/>
    <col min="11" max="11" width="13.925" style="5" customWidth="1"/>
    <col min="12" max="14" width="13.3833333333333" style="5" customWidth="1"/>
    <col min="15" max="15" width="7.84166666666667" style="5" customWidth="1"/>
    <col min="16" max="16" width="10.175" style="5" customWidth="1"/>
    <col min="17" max="19" width="7.625" style="5" customWidth="1"/>
    <col min="20" max="21" width="10.125" style="5" customWidth="1"/>
    <col min="22" max="22" width="6.625" style="5" customWidth="1"/>
    <col min="23" max="23" width="14.9916666666667" style="5" customWidth="1"/>
    <col min="24" max="24" width="16.0666666666667" style="5" customWidth="1"/>
    <col min="25" max="25" width="57.0166666666667" style="5" customWidth="1"/>
    <col min="26" max="26" width="3.125" style="5" customWidth="1"/>
    <col min="27" max="16384" width="7" style="5"/>
  </cols>
  <sheetData>
    <row r="1" s="1" customFormat="1" ht="35" customHeight="1" spans="1:26">
      <c r="A1" s="7" t="s">
        <v>0</v>
      </c>
      <c r="B1" s="7"/>
      <c r="C1" s="7"/>
      <c r="D1" s="7"/>
      <c r="E1" s="7"/>
      <c r="F1" s="7"/>
      <c r="G1" s="7"/>
      <c r="H1" s="7"/>
      <c r="I1" s="21"/>
      <c r="J1" s="7"/>
      <c r="K1" s="7"/>
      <c r="L1" s="7"/>
      <c r="M1" s="7"/>
      <c r="N1" s="7"/>
      <c r="O1" s="7"/>
      <c r="P1" s="7"/>
      <c r="Q1" s="7"/>
      <c r="R1" s="7"/>
      <c r="S1" s="7"/>
      <c r="T1" s="7"/>
      <c r="U1" s="7"/>
      <c r="V1" s="7"/>
      <c r="W1" s="7"/>
      <c r="X1" s="7"/>
      <c r="Y1" s="7"/>
      <c r="Z1" s="7"/>
    </row>
    <row r="2" s="2" customFormat="1" ht="25" customHeight="1" spans="1:26">
      <c r="A2" s="8" t="s">
        <v>1</v>
      </c>
      <c r="B2" s="8" t="s">
        <v>2</v>
      </c>
      <c r="C2" s="8" t="s">
        <v>3</v>
      </c>
      <c r="D2" s="8" t="s">
        <v>4</v>
      </c>
      <c r="E2" s="8" t="s">
        <v>5</v>
      </c>
      <c r="F2" s="8" t="s">
        <v>6</v>
      </c>
      <c r="G2" s="8" t="s">
        <v>7</v>
      </c>
      <c r="H2" s="8" t="s">
        <v>8</v>
      </c>
      <c r="I2" s="8" t="s">
        <v>9</v>
      </c>
      <c r="J2" s="8" t="s">
        <v>10</v>
      </c>
      <c r="K2" s="22" t="s">
        <v>11</v>
      </c>
      <c r="L2" s="22"/>
      <c r="M2" s="22"/>
      <c r="N2" s="22"/>
      <c r="O2" s="22"/>
      <c r="P2" s="22"/>
      <c r="Q2" s="22"/>
      <c r="R2" s="22"/>
      <c r="S2" s="22"/>
      <c r="T2" s="22"/>
      <c r="U2" s="22"/>
      <c r="V2" s="22"/>
      <c r="W2" s="8" t="s">
        <v>12</v>
      </c>
      <c r="X2" s="8" t="s">
        <v>13</v>
      </c>
      <c r="Y2" s="8" t="s">
        <v>14</v>
      </c>
      <c r="Z2" s="8" t="s">
        <v>15</v>
      </c>
    </row>
    <row r="3" s="2" customFormat="1" ht="25" customHeight="1" spans="1:26">
      <c r="A3" s="9"/>
      <c r="B3" s="9"/>
      <c r="C3" s="9"/>
      <c r="D3" s="9"/>
      <c r="E3" s="9"/>
      <c r="F3" s="9"/>
      <c r="G3" s="9"/>
      <c r="H3" s="9"/>
      <c r="I3" s="9"/>
      <c r="J3" s="9"/>
      <c r="K3" s="8" t="s">
        <v>16</v>
      </c>
      <c r="L3" s="22" t="s">
        <v>17</v>
      </c>
      <c r="M3" s="22"/>
      <c r="N3" s="22"/>
      <c r="O3" s="22"/>
      <c r="P3" s="22"/>
      <c r="Q3" s="22"/>
      <c r="R3" s="22"/>
      <c r="S3" s="22"/>
      <c r="T3" s="8" t="s">
        <v>18</v>
      </c>
      <c r="U3" s="8" t="s">
        <v>19</v>
      </c>
      <c r="V3" s="8" t="s">
        <v>20</v>
      </c>
      <c r="W3" s="9"/>
      <c r="X3" s="9"/>
      <c r="Y3" s="9"/>
      <c r="Z3" s="9"/>
    </row>
    <row r="4" s="2" customFormat="1" ht="31" customHeight="1" spans="1:26">
      <c r="A4" s="9"/>
      <c r="B4" s="9"/>
      <c r="C4" s="9"/>
      <c r="D4" s="9"/>
      <c r="E4" s="9"/>
      <c r="F4" s="9"/>
      <c r="G4" s="9"/>
      <c r="H4" s="9"/>
      <c r="I4" s="9"/>
      <c r="J4" s="9"/>
      <c r="K4" s="9"/>
      <c r="L4" s="8" t="s">
        <v>21</v>
      </c>
      <c r="M4" s="23" t="s">
        <v>22</v>
      </c>
      <c r="N4" s="24"/>
      <c r="O4" s="8" t="s">
        <v>23</v>
      </c>
      <c r="P4" s="8" t="s">
        <v>24</v>
      </c>
      <c r="Q4" s="8" t="s">
        <v>25</v>
      </c>
      <c r="R4" s="8" t="s">
        <v>26</v>
      </c>
      <c r="S4" s="8" t="s">
        <v>27</v>
      </c>
      <c r="T4" s="9"/>
      <c r="U4" s="9"/>
      <c r="V4" s="9"/>
      <c r="W4" s="9"/>
      <c r="X4" s="9"/>
      <c r="Y4" s="9"/>
      <c r="Z4" s="9"/>
    </row>
    <row r="5" s="3" customFormat="1" ht="25" customHeight="1" spans="1:26">
      <c r="A5" s="10"/>
      <c r="B5" s="10"/>
      <c r="C5" s="10"/>
      <c r="D5" s="10"/>
      <c r="E5" s="10"/>
      <c r="F5" s="10"/>
      <c r="G5" s="10"/>
      <c r="H5" s="10"/>
      <c r="I5" s="10"/>
      <c r="J5" s="10"/>
      <c r="K5" s="10"/>
      <c r="L5" s="10"/>
      <c r="M5" s="25" t="s">
        <v>28</v>
      </c>
      <c r="N5" s="26" t="s">
        <v>29</v>
      </c>
      <c r="O5" s="10"/>
      <c r="P5" s="10"/>
      <c r="Q5" s="10"/>
      <c r="R5" s="10"/>
      <c r="S5" s="10"/>
      <c r="T5" s="10"/>
      <c r="U5" s="10"/>
      <c r="V5" s="10"/>
      <c r="W5" s="10"/>
      <c r="X5" s="10"/>
      <c r="Y5" s="10"/>
      <c r="Z5" s="10"/>
    </row>
    <row r="6" s="4" customFormat="1" ht="25" customHeight="1" spans="1:26">
      <c r="A6" s="11" t="s">
        <v>16</v>
      </c>
      <c r="B6" s="12"/>
      <c r="C6" s="12"/>
      <c r="D6" s="12"/>
      <c r="E6" s="12"/>
      <c r="F6" s="12"/>
      <c r="G6" s="12"/>
      <c r="H6" s="12"/>
      <c r="I6" s="27"/>
      <c r="J6" s="28">
        <f t="shared" ref="J6:S6" si="0">SUM(J7:J37)</f>
        <v>10633.55</v>
      </c>
      <c r="K6" s="28">
        <f t="shared" ref="K6:K17" si="1">SUM(M6:V6)</f>
        <v>4256</v>
      </c>
      <c r="L6" s="28">
        <f t="shared" ref="L6:L17" si="2">SUM(M6:S6)</f>
        <v>4256</v>
      </c>
      <c r="M6" s="28">
        <f t="shared" si="0"/>
        <v>2127</v>
      </c>
      <c r="N6" s="28">
        <f t="shared" si="0"/>
        <v>1920</v>
      </c>
      <c r="O6" s="28">
        <f t="shared" si="0"/>
        <v>0</v>
      </c>
      <c r="P6" s="28">
        <f t="shared" si="0"/>
        <v>151</v>
      </c>
      <c r="Q6" s="28">
        <f t="shared" si="0"/>
        <v>0</v>
      </c>
      <c r="R6" s="28">
        <f t="shared" si="0"/>
        <v>58</v>
      </c>
      <c r="S6" s="28">
        <f t="shared" si="0"/>
        <v>0</v>
      </c>
      <c r="T6" s="28">
        <f>SUM(T10:T10)</f>
        <v>0</v>
      </c>
      <c r="U6" s="28">
        <f>SUM(U10:U10)</f>
        <v>0</v>
      </c>
      <c r="V6" s="28">
        <f>SUM(V10:V10)</f>
        <v>0</v>
      </c>
      <c r="W6" s="33"/>
      <c r="X6" s="33"/>
      <c r="Y6" s="12"/>
      <c r="Z6" s="34"/>
    </row>
    <row r="7" ht="70" customHeight="1" spans="1:28">
      <c r="A7" s="13">
        <f>ROW()-6</f>
        <v>1</v>
      </c>
      <c r="B7" s="14" t="s">
        <v>30</v>
      </c>
      <c r="C7" s="15" t="s">
        <v>31</v>
      </c>
      <c r="D7" s="15" t="s">
        <v>32</v>
      </c>
      <c r="E7" s="16" t="s">
        <v>33</v>
      </c>
      <c r="F7" s="16" t="s">
        <v>34</v>
      </c>
      <c r="G7" s="16" t="s">
        <v>35</v>
      </c>
      <c r="H7" s="16" t="s">
        <v>36</v>
      </c>
      <c r="I7" s="29" t="s">
        <v>37</v>
      </c>
      <c r="J7" s="13">
        <v>980</v>
      </c>
      <c r="K7" s="16">
        <f t="shared" si="1"/>
        <v>230</v>
      </c>
      <c r="L7" s="16">
        <f t="shared" si="2"/>
        <v>230</v>
      </c>
      <c r="M7" s="13">
        <v>230</v>
      </c>
      <c r="N7" s="13"/>
      <c r="O7" s="13"/>
      <c r="P7" s="13"/>
      <c r="Q7" s="13"/>
      <c r="R7" s="13"/>
      <c r="S7" s="13"/>
      <c r="T7" s="13"/>
      <c r="U7" s="13"/>
      <c r="V7" s="13"/>
      <c r="W7" s="15" t="s">
        <v>38</v>
      </c>
      <c r="X7" s="16" t="s">
        <v>39</v>
      </c>
      <c r="Y7" s="35" t="s">
        <v>40</v>
      </c>
      <c r="Z7" s="13"/>
      <c r="AA7" s="3"/>
      <c r="AB7" s="3"/>
    </row>
    <row r="8" ht="70" customHeight="1" spans="1:28">
      <c r="A8" s="13">
        <f t="shared" ref="A8:A17" si="3">ROW()-6</f>
        <v>2</v>
      </c>
      <c r="B8" s="14" t="s">
        <v>41</v>
      </c>
      <c r="C8" s="17" t="s">
        <v>42</v>
      </c>
      <c r="D8" s="15" t="s">
        <v>32</v>
      </c>
      <c r="E8" s="18" t="s">
        <v>33</v>
      </c>
      <c r="F8" s="16" t="s">
        <v>34</v>
      </c>
      <c r="G8" s="16" t="s">
        <v>35</v>
      </c>
      <c r="H8" s="16" t="s">
        <v>36</v>
      </c>
      <c r="I8" s="29" t="s">
        <v>43</v>
      </c>
      <c r="J8" s="13">
        <v>560</v>
      </c>
      <c r="K8" s="16">
        <f t="shared" si="1"/>
        <v>80</v>
      </c>
      <c r="L8" s="16">
        <f t="shared" si="2"/>
        <v>80</v>
      </c>
      <c r="M8" s="13">
        <v>80</v>
      </c>
      <c r="N8" s="13"/>
      <c r="O8" s="13"/>
      <c r="P8" s="13"/>
      <c r="Q8" s="13"/>
      <c r="R8" s="13"/>
      <c r="S8" s="13"/>
      <c r="T8" s="13"/>
      <c r="U8" s="13"/>
      <c r="V8" s="13"/>
      <c r="W8" s="15" t="s">
        <v>38</v>
      </c>
      <c r="X8" s="16" t="s">
        <v>39</v>
      </c>
      <c r="Y8" s="35" t="s">
        <v>44</v>
      </c>
      <c r="Z8" s="13"/>
      <c r="AA8" s="3"/>
      <c r="AB8" s="3"/>
    </row>
    <row r="9" ht="70" customHeight="1" spans="1:28">
      <c r="A9" s="13">
        <f t="shared" si="3"/>
        <v>3</v>
      </c>
      <c r="B9" s="14" t="s">
        <v>45</v>
      </c>
      <c r="C9" s="15" t="s">
        <v>46</v>
      </c>
      <c r="D9" s="15" t="s">
        <v>32</v>
      </c>
      <c r="E9" s="16" t="s">
        <v>33</v>
      </c>
      <c r="F9" s="16" t="s">
        <v>34</v>
      </c>
      <c r="G9" s="16" t="s">
        <v>35</v>
      </c>
      <c r="H9" s="16" t="s">
        <v>36</v>
      </c>
      <c r="I9" s="29" t="s">
        <v>47</v>
      </c>
      <c r="J9" s="13">
        <v>600</v>
      </c>
      <c r="K9" s="16">
        <f t="shared" si="1"/>
        <v>120</v>
      </c>
      <c r="L9" s="16">
        <f t="shared" si="2"/>
        <v>120</v>
      </c>
      <c r="M9" s="13">
        <v>120</v>
      </c>
      <c r="N9" s="13"/>
      <c r="O9" s="13"/>
      <c r="P9" s="13"/>
      <c r="Q9" s="13"/>
      <c r="R9" s="13"/>
      <c r="S9" s="13"/>
      <c r="T9" s="13"/>
      <c r="U9" s="13"/>
      <c r="V9" s="13"/>
      <c r="W9" s="15" t="s">
        <v>38</v>
      </c>
      <c r="X9" s="16" t="s">
        <v>39</v>
      </c>
      <c r="Y9" s="35" t="s">
        <v>48</v>
      </c>
      <c r="Z9" s="13"/>
      <c r="AA9" s="3"/>
      <c r="AB9" s="3"/>
    </row>
    <row r="10" s="3" customFormat="1" ht="70" customHeight="1" spans="1:26">
      <c r="A10" s="13">
        <f t="shared" si="3"/>
        <v>4</v>
      </c>
      <c r="B10" s="15" t="s">
        <v>49</v>
      </c>
      <c r="C10" s="19" t="s">
        <v>50</v>
      </c>
      <c r="D10" s="15" t="s">
        <v>32</v>
      </c>
      <c r="E10" s="16" t="s">
        <v>33</v>
      </c>
      <c r="F10" s="16" t="s">
        <v>34</v>
      </c>
      <c r="G10" s="16" t="s">
        <v>35</v>
      </c>
      <c r="H10" s="16" t="s">
        <v>36</v>
      </c>
      <c r="I10" s="30" t="s">
        <v>51</v>
      </c>
      <c r="J10" s="13">
        <v>360</v>
      </c>
      <c r="K10" s="16">
        <f t="shared" si="1"/>
        <v>60</v>
      </c>
      <c r="L10" s="16">
        <f t="shared" si="2"/>
        <v>60</v>
      </c>
      <c r="M10" s="13">
        <v>60</v>
      </c>
      <c r="N10" s="13"/>
      <c r="O10" s="13"/>
      <c r="P10" s="13"/>
      <c r="Q10" s="16"/>
      <c r="R10" s="13"/>
      <c r="S10" s="16"/>
      <c r="T10" s="16"/>
      <c r="U10" s="16"/>
      <c r="V10" s="16"/>
      <c r="W10" s="15" t="s">
        <v>38</v>
      </c>
      <c r="X10" s="16" t="s">
        <v>39</v>
      </c>
      <c r="Y10" s="35" t="s">
        <v>52</v>
      </c>
      <c r="Z10" s="36"/>
    </row>
    <row r="11" ht="189" customHeight="1" spans="1:28">
      <c r="A11" s="13">
        <f t="shared" si="3"/>
        <v>5</v>
      </c>
      <c r="B11" s="15" t="s">
        <v>53</v>
      </c>
      <c r="C11" s="15" t="s">
        <v>54</v>
      </c>
      <c r="D11" s="15" t="s">
        <v>32</v>
      </c>
      <c r="E11" s="16" t="s">
        <v>33</v>
      </c>
      <c r="F11" s="16" t="s">
        <v>55</v>
      </c>
      <c r="G11" s="16" t="s">
        <v>35</v>
      </c>
      <c r="H11" s="16" t="s">
        <v>56</v>
      </c>
      <c r="I11" s="29" t="s">
        <v>57</v>
      </c>
      <c r="J11" s="13">
        <v>1190</v>
      </c>
      <c r="K11" s="16">
        <f t="shared" si="1"/>
        <v>151</v>
      </c>
      <c r="L11" s="16">
        <f t="shared" si="2"/>
        <v>151</v>
      </c>
      <c r="M11" s="13"/>
      <c r="N11" s="13"/>
      <c r="O11" s="13"/>
      <c r="P11" s="13">
        <v>151</v>
      </c>
      <c r="Q11" s="13"/>
      <c r="R11" s="13"/>
      <c r="S11" s="13"/>
      <c r="T11" s="13"/>
      <c r="U11" s="13"/>
      <c r="V11" s="13"/>
      <c r="W11" s="15" t="s">
        <v>58</v>
      </c>
      <c r="X11" s="15" t="s">
        <v>59</v>
      </c>
      <c r="Y11" s="35" t="s">
        <v>60</v>
      </c>
      <c r="Z11" s="13"/>
      <c r="AA11" s="3"/>
      <c r="AB11" s="3"/>
    </row>
    <row r="12" ht="74" customHeight="1" spans="1:28">
      <c r="A12" s="13">
        <f>ROW()-6</f>
        <v>6</v>
      </c>
      <c r="B12" s="15" t="s">
        <v>61</v>
      </c>
      <c r="C12" s="15" t="s">
        <v>62</v>
      </c>
      <c r="D12" s="15" t="s">
        <v>32</v>
      </c>
      <c r="E12" s="15" t="s">
        <v>63</v>
      </c>
      <c r="F12" s="16" t="s">
        <v>64</v>
      </c>
      <c r="G12" s="16" t="s">
        <v>35</v>
      </c>
      <c r="H12" s="16" t="s">
        <v>65</v>
      </c>
      <c r="I12" s="29" t="s">
        <v>66</v>
      </c>
      <c r="J12" s="15">
        <v>62</v>
      </c>
      <c r="K12" s="16">
        <f>SUM(M12:V12)</f>
        <v>58</v>
      </c>
      <c r="L12" s="16">
        <f>SUM(M12:S12)</f>
        <v>58</v>
      </c>
      <c r="M12" s="13"/>
      <c r="N12" s="13"/>
      <c r="O12" s="13"/>
      <c r="P12" s="13"/>
      <c r="Q12" s="13"/>
      <c r="R12" s="13">
        <v>58</v>
      </c>
      <c r="S12" s="13"/>
      <c r="T12" s="13"/>
      <c r="U12" s="13"/>
      <c r="V12" s="13"/>
      <c r="W12" s="15" t="s">
        <v>67</v>
      </c>
      <c r="X12" s="15" t="s">
        <v>68</v>
      </c>
      <c r="Y12" s="35" t="s">
        <v>69</v>
      </c>
      <c r="Z12" s="13"/>
      <c r="AA12" s="3"/>
      <c r="AB12" s="3"/>
    </row>
    <row r="13" ht="110" customHeight="1" spans="1:26">
      <c r="A13" s="13">
        <f>ROW()-6</f>
        <v>7</v>
      </c>
      <c r="B13" s="20" t="s">
        <v>70</v>
      </c>
      <c r="C13" s="15" t="s">
        <v>71</v>
      </c>
      <c r="D13" s="15" t="s">
        <v>32</v>
      </c>
      <c r="E13" s="17" t="s">
        <v>72</v>
      </c>
      <c r="F13" s="17" t="s">
        <v>73</v>
      </c>
      <c r="G13" s="17" t="s">
        <v>35</v>
      </c>
      <c r="H13" s="20" t="s">
        <v>74</v>
      </c>
      <c r="I13" s="31" t="s">
        <v>75</v>
      </c>
      <c r="J13" s="13">
        <v>300</v>
      </c>
      <c r="K13" s="16">
        <f>SUM(M13:V13)</f>
        <v>65</v>
      </c>
      <c r="L13" s="16">
        <f>SUM(M13:S13)</f>
        <v>65</v>
      </c>
      <c r="M13" s="13">
        <v>65</v>
      </c>
      <c r="N13" s="13"/>
      <c r="O13" s="13"/>
      <c r="P13" s="13"/>
      <c r="Q13" s="13"/>
      <c r="R13" s="13"/>
      <c r="S13" s="13"/>
      <c r="T13" s="13"/>
      <c r="U13" s="13"/>
      <c r="V13" s="13"/>
      <c r="W13" s="15" t="s">
        <v>38</v>
      </c>
      <c r="X13" s="16" t="s">
        <v>39</v>
      </c>
      <c r="Y13" s="35" t="s">
        <v>76</v>
      </c>
      <c r="Z13" s="13"/>
    </row>
    <row r="14" ht="110" customHeight="1" spans="1:26">
      <c r="A14" s="13">
        <f>ROW()-6</f>
        <v>8</v>
      </c>
      <c r="B14" s="20" t="s">
        <v>77</v>
      </c>
      <c r="C14" s="15" t="s">
        <v>78</v>
      </c>
      <c r="D14" s="15" t="s">
        <v>79</v>
      </c>
      <c r="E14" s="17" t="s">
        <v>80</v>
      </c>
      <c r="F14" s="17" t="s">
        <v>80</v>
      </c>
      <c r="G14" s="17" t="s">
        <v>35</v>
      </c>
      <c r="H14" s="20" t="s">
        <v>36</v>
      </c>
      <c r="I14" s="31" t="s">
        <v>81</v>
      </c>
      <c r="J14" s="13">
        <v>2757.3</v>
      </c>
      <c r="K14" s="16">
        <f>SUM(M14:V14)</f>
        <v>1268.920737</v>
      </c>
      <c r="L14" s="16">
        <f>SUM(M14:S14)</f>
        <v>1268.920737</v>
      </c>
      <c r="M14" s="13">
        <v>1166.85</v>
      </c>
      <c r="N14" s="13">
        <f>102.096-0.025263</f>
        <v>102.070737</v>
      </c>
      <c r="O14" s="13"/>
      <c r="P14" s="13"/>
      <c r="Q14" s="13"/>
      <c r="R14" s="13"/>
      <c r="S14" s="13"/>
      <c r="T14" s="13"/>
      <c r="U14" s="13"/>
      <c r="V14" s="13"/>
      <c r="W14" s="15" t="s">
        <v>82</v>
      </c>
      <c r="X14" s="16" t="s">
        <v>83</v>
      </c>
      <c r="Y14" s="35" t="s">
        <v>84</v>
      </c>
      <c r="Z14" s="13"/>
    </row>
    <row r="15" ht="96" customHeight="1" spans="1:28">
      <c r="A15" s="13">
        <f>ROW()-6</f>
        <v>9</v>
      </c>
      <c r="B15" s="15" t="s">
        <v>85</v>
      </c>
      <c r="C15" s="17" t="s">
        <v>86</v>
      </c>
      <c r="D15" s="15" t="s">
        <v>87</v>
      </c>
      <c r="E15" s="15" t="s">
        <v>88</v>
      </c>
      <c r="F15" s="15" t="s">
        <v>89</v>
      </c>
      <c r="G15" s="15" t="s">
        <v>35</v>
      </c>
      <c r="H15" s="15" t="s">
        <v>90</v>
      </c>
      <c r="I15" s="29" t="s">
        <v>91</v>
      </c>
      <c r="J15" s="13">
        <v>2900</v>
      </c>
      <c r="K15" s="16">
        <f>SUM(M15:V15)</f>
        <v>1817.929263</v>
      </c>
      <c r="L15" s="16">
        <f>SUM(M15:S15)</f>
        <v>1817.929263</v>
      </c>
      <c r="M15" s="13"/>
      <c r="N15" s="13">
        <f>1817.904+0.025263</f>
        <v>1817.929263</v>
      </c>
      <c r="O15" s="13"/>
      <c r="P15" s="13"/>
      <c r="Q15" s="13"/>
      <c r="R15" s="13"/>
      <c r="S15" s="13"/>
      <c r="T15" s="13"/>
      <c r="U15" s="13"/>
      <c r="V15" s="13"/>
      <c r="W15" s="15" t="s">
        <v>92</v>
      </c>
      <c r="X15" s="15" t="s">
        <v>93</v>
      </c>
      <c r="Y15" s="37" t="s">
        <v>94</v>
      </c>
      <c r="Z15" s="13"/>
      <c r="AA15" s="3"/>
      <c r="AB15" s="3"/>
    </row>
    <row r="16" ht="79" customHeight="1" spans="1:26">
      <c r="A16" s="13">
        <f t="shared" si="3"/>
        <v>10</v>
      </c>
      <c r="B16" s="20" t="s">
        <v>95</v>
      </c>
      <c r="C16" s="17" t="s">
        <v>96</v>
      </c>
      <c r="D16" s="14" t="s">
        <v>97</v>
      </c>
      <c r="E16" s="14" t="s">
        <v>98</v>
      </c>
      <c r="F16" s="14" t="s">
        <v>99</v>
      </c>
      <c r="G16" s="14" t="s">
        <v>35</v>
      </c>
      <c r="H16" s="14" t="s">
        <v>36</v>
      </c>
      <c r="I16" s="32" t="s">
        <v>100</v>
      </c>
      <c r="J16" s="13">
        <v>754.5</v>
      </c>
      <c r="K16" s="16">
        <f t="shared" si="1"/>
        <v>235.4</v>
      </c>
      <c r="L16" s="16">
        <f t="shared" si="2"/>
        <v>235.4</v>
      </c>
      <c r="M16" s="13">
        <v>235.4</v>
      </c>
      <c r="N16" s="13"/>
      <c r="O16" s="13"/>
      <c r="P16" s="13"/>
      <c r="Q16" s="13"/>
      <c r="R16" s="13"/>
      <c r="S16" s="13"/>
      <c r="T16" s="13"/>
      <c r="U16" s="13"/>
      <c r="V16" s="13"/>
      <c r="W16" s="15" t="s">
        <v>101</v>
      </c>
      <c r="X16" s="15" t="s">
        <v>102</v>
      </c>
      <c r="Y16" s="35" t="s">
        <v>103</v>
      </c>
      <c r="Z16" s="13"/>
    </row>
    <row r="17" ht="100" customHeight="1" spans="1:26">
      <c r="A17" s="13">
        <f t="shared" si="3"/>
        <v>11</v>
      </c>
      <c r="B17" s="14" t="s">
        <v>104</v>
      </c>
      <c r="C17" s="14" t="s">
        <v>105</v>
      </c>
      <c r="D17" s="14" t="s">
        <v>106</v>
      </c>
      <c r="E17" s="14" t="s">
        <v>106</v>
      </c>
      <c r="F17" s="14" t="s">
        <v>107</v>
      </c>
      <c r="G17" s="13" t="s">
        <v>35</v>
      </c>
      <c r="H17" s="13" t="s">
        <v>36</v>
      </c>
      <c r="I17" s="32" t="s">
        <v>108</v>
      </c>
      <c r="J17" s="13">
        <v>169.75</v>
      </c>
      <c r="K17" s="16">
        <f t="shared" si="1"/>
        <v>169.75</v>
      </c>
      <c r="L17" s="16">
        <f t="shared" si="2"/>
        <v>169.75</v>
      </c>
      <c r="M17" s="13">
        <v>169.75</v>
      </c>
      <c r="N17" s="13"/>
      <c r="O17" s="13"/>
      <c r="P17" s="13"/>
      <c r="Q17" s="13"/>
      <c r="R17" s="13"/>
      <c r="S17" s="13"/>
      <c r="T17" s="13"/>
      <c r="U17" s="13"/>
      <c r="V17" s="13"/>
      <c r="W17" s="13" t="s">
        <v>109</v>
      </c>
      <c r="X17" s="13" t="s">
        <v>110</v>
      </c>
      <c r="Y17" s="32" t="s">
        <v>111</v>
      </c>
      <c r="Z17" s="13"/>
    </row>
  </sheetData>
  <sheetProtection formatCells="0" formatRows="0" insertRows="0" deleteRows="0" autoFilter="0"/>
  <autoFilter xmlns:etc="http://www.wps.cn/officeDocument/2017/etCustomData" ref="A1:Z17" etc:filterBottomFollowUsedRange="0">
    <extLst/>
  </autoFilter>
  <mergeCells count="29">
    <mergeCell ref="A1:Z1"/>
    <mergeCell ref="K2:V2"/>
    <mergeCell ref="L3:S3"/>
    <mergeCell ref="M4:N4"/>
    <mergeCell ref="A6:G6"/>
    <mergeCell ref="A2:A5"/>
    <mergeCell ref="B2:B5"/>
    <mergeCell ref="C2:C5"/>
    <mergeCell ref="D2:D5"/>
    <mergeCell ref="E2:E5"/>
    <mergeCell ref="F2:F5"/>
    <mergeCell ref="G2:G5"/>
    <mergeCell ref="H2:H5"/>
    <mergeCell ref="I2:I5"/>
    <mergeCell ref="J2:J5"/>
    <mergeCell ref="K3:K5"/>
    <mergeCell ref="L4:L5"/>
    <mergeCell ref="O4:O5"/>
    <mergeCell ref="P4:P5"/>
    <mergeCell ref="Q4:Q5"/>
    <mergeCell ref="R4:R5"/>
    <mergeCell ref="S4:S5"/>
    <mergeCell ref="T3:T5"/>
    <mergeCell ref="U3:U5"/>
    <mergeCell ref="V3:V5"/>
    <mergeCell ref="W2:W5"/>
    <mergeCell ref="X2:X5"/>
    <mergeCell ref="Y2:Y5"/>
    <mergeCell ref="Z2:Z5"/>
  </mergeCells>
  <printOptions horizontalCentered="1"/>
  <pageMargins left="0.393055555555556" right="0.393055555555556" top="0.590277777777778" bottom="0.393055555555556" header="0" footer="0.118055555555556"/>
  <pageSetup paperSize="8" scale="51"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cp:lastModifiedBy>
  <dcterms:created xsi:type="dcterms:W3CDTF">2024-01-03T05:27:00Z</dcterms:created>
  <dcterms:modified xsi:type="dcterms:W3CDTF">2025-06-25T04:17:56Z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BAED092B1C904238875EFA71430D62D0_13</vt:lpwstr>
  </property>
  <property fmtid="{D5CDD505-2E9C-101B-9397-08002B2CF9AE}" pid="3" name="KSOProductBuildVer">
    <vt:lpwstr>2052-12.8.2.18205</vt:lpwstr>
  </property>
</Properties>
</file>