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项目库" sheetId="1" r:id="rId1"/>
  </sheets>
  <definedNames>
    <definedName name="_xlnm._FilterDatabase" localSheetId="0" hidden="1">'2025年项目库'!$A$5:$Z$54</definedName>
    <definedName name="_xlnm.Print_Titles" localSheetId="0">'2025年项目库'!$2:$5</definedName>
    <definedName name="产业扶贫" localSheetId="0">#REF!</definedName>
    <definedName name="基础设施" localSheetId="0">#REF!</definedName>
    <definedName name="基础设施1" localSheetId="0">#REF!</definedName>
    <definedName name="教育_补助_培训" localSheetId="0">#REF!</definedName>
    <definedName name="教育补助" localSheetId="0">#REF!</definedName>
    <definedName name="金融扶贫" localSheetId="0">#REF!</definedName>
    <definedName name="项目类型" localSheetId="0">#REF!</definedName>
    <definedName name="易地扶贫搬迁" localSheetId="0">#REF!</definedName>
    <definedName name="_xlnm.Print_Area" localSheetId="0">'2025年项目库'!$A$1:$Z$54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<sst xmlns="http://schemas.openxmlformats.org/spreadsheetml/2006/main" count="489" uniqueCount="338">
  <si>
    <t>麦盖提县2025年巩固拓展脱贫攻坚成果和乡村振兴项目库</t>
  </si>
  <si>
    <t>序号</t>
  </si>
  <si>
    <t>项目库编号</t>
  </si>
  <si>
    <t>项目名称</t>
  </si>
  <si>
    <t>二级项目类别</t>
  </si>
  <si>
    <t>项目子类型</t>
  </si>
  <si>
    <t>建设性质</t>
  </si>
  <si>
    <t>建设地点</t>
  </si>
  <si>
    <t>建设内容</t>
  </si>
  <si>
    <t>投资（万元）</t>
  </si>
  <si>
    <t>资金来源（万元）</t>
  </si>
  <si>
    <t>受益人口
（人、户）</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</si>
  <si>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</si>
  <si>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</si>
  <si>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</si>
  <si>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</si>
  <si>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</si>
  <si>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</si>
  <si>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</si>
  <si>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</si>
  <si>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</si>
  <si>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</si>
  <si>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</si>
  <si>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</si>
  <si>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</si>
  <si>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</si>
  <si>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</si>
  <si>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</si>
  <si>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</si>
  <si>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</si>
  <si>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</si>
  <si>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一、产业增收</t>
  </si>
  <si>
    <t>MGT-2025-001</t>
  </si>
  <si>
    <t>麦盖提县良种能繁母畜养殖（引进良种母牛）以奖代补项目</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</si>
  <si>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</si>
  <si>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</si>
  <si>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</si>
  <si>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</si>
  <si>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2450头牛。投资980万元。</t>
  </si>
  <si>
    <t>产出指标：引进良种母牛≥2450头，每头牛奖补4000元。养殖超过3个月，资金使用合规率100%。
效益指标：带动脱贫户人口及监测帮扶对象≥2450户，户均增收4000元。</t>
  </si>
  <si>
    <t>鼓励脱贫户和监测帮扶对象发展畜牧养殖，通过产业发展增收。</t>
  </si>
  <si>
    <t>农业农村局</t>
  </si>
  <si>
    <t>陈珉</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</si>
  <si>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</si>
  <si>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</si>
  <si>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</si>
  <si>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</si>
  <si>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</si>
  <si>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</si>
  <si>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</si>
  <si>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</si>
  <si>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</si>
  <si>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</si>
  <si>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</si>
  <si>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效益指标：带动脱贫户人口及监测帮扶对象≥2400户，户均增收300元。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</si>
  <si>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</si>
  <si>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</si>
  <si>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</si>
  <si>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</si>
  <si>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</si>
  <si>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</si>
  <si>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麦盖提县北纬三十九度旅游开发有限公司每年给库木库萨尔乡吐孜鲁克喀什村分红11.9万元，壮大村集体经济，促进群众收入，增强基础组织凝聚力，共享旅游发展成果和红利，带动文旅产业发展，提升县域形象，实现高质量可持续经济发展。少数民族发展资金建设的旅游产业道路投用后，形成公益资产，交由县文旅局负责管护，充分发挥当地文化旅游产业的特色，持续完善旅游基础设施，为各族游客提供更好的服务，引客入麦，促进各民族交往交流交融，打造彰显中华民族共同体意识的精品旅游路线，不紧带动了N39°沙漠探险旅游景区的发展壮大，促进相关产业链的发展，推进县域经济社会发展和旅游业发展高质量发展，同时改善县域生态环境，助力乡村振兴，为当地脱贫群众实现就近就地就业提供便利，让旅游产业在推动直接经济效益，间接经济效益、就业效益和社会文化效益发挥最大增量。</t>
  </si>
  <si>
    <t>县委统战部
县文旅局</t>
  </si>
  <si>
    <t>叶新东
潘国平</t>
  </si>
  <si>
    <t>MGT-2025-006</t>
  </si>
  <si>
    <t>麦盖提县克孜勒阿瓦提乡农产品仓储保鲜冷链基础设施建设项目</t>
  </si>
  <si>
    <t>加工流通项目</t>
  </si>
  <si>
    <t>农产品仓储保鲜冷链基础设施建设</t>
  </si>
  <si>
    <t>克孜勒阿瓦提乡7村</t>
  </si>
  <si>
    <t>克孜勒阿瓦提乡实施农产品仓储保鲜冷链基础设施建设项目，投资630万元，新建1800平方米农产品仓储保鲜（冷藏）库1座，配套水电相关附属设施。</t>
  </si>
  <si>
    <t>产出指标：新建1座保鲜库，工程验收合格率100%，工程建设总成本630万元
效益指标：带动就业人数≥10人，带动周边群众发展中药材及经济作物种植，增加村集体经济收入。</t>
  </si>
  <si>
    <t>阿都克阿勒迪（7）村小微产业园新建保鲜（冷藏）库1座，经营主体为新疆桃晟堂农业科技开发有限公司，用于中药材冷藏，每年租金不低于18万。</t>
  </si>
  <si>
    <t>农业农村局
（乡村振兴局）
克孜勒阿瓦提乡人民政府</t>
  </si>
  <si>
    <t>陈文德
范桂鸿</t>
  </si>
  <si>
    <t>MGT-2025-007</t>
  </si>
  <si>
    <t>麦盖提县乡村振兴配套农畜基础设施建设项目（二期）</t>
  </si>
  <si>
    <t>市场建设和农村电商物流</t>
  </si>
  <si>
    <t>尕孜库勒乡6村</t>
  </si>
  <si>
    <t>实施麦盖提县乡村振兴配套农畜基础设施建设项目（二期），投资5000万元。新建农畜基础设施0.95万平方米，其中：农业基础设施0.73万平方米，主要包含餐饮区2座、附属用房2座；畜牧基础设施0.22万平方米，主要包含附属用房2座、牛羊牲畜区7座；完善场区相关附属设施。</t>
  </si>
  <si>
    <t>产出指标：配套农畜产业基础设施≥13座；验收合格率100%；按时开完工率100%；配套农畜产业基础设施建设成本≤5000万元。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100人，带动增加本地务工人数全年总收入≥75万元。</t>
  </si>
  <si>
    <t>产权归村集体所有，经营主体为鑫安泰有限责任公司运营，年租金150万元。</t>
  </si>
  <si>
    <t>MGT-2025-008</t>
  </si>
  <si>
    <t>麦盖提县克孜勒阿瓦提乡乡村振兴配套农畜基础设施建设项目（二期）</t>
  </si>
  <si>
    <t>克孜勒阿瓦提乡21村</t>
  </si>
  <si>
    <t>实施麦盖提县克孜勒阿瓦提乡乡村振兴配套农畜基础设施建设项目（二期），投资500万元。完善克孜勒阿瓦提乡农贸市场场区内硬化约6.8万平方米，其中沥青硬化面积约6.4万平方米，混凝土硬化面积约0.4万平方米，配套场区相关附属设施。</t>
  </si>
  <si>
    <t>产出指标：场区硬化面积为≥6.8万平方米；其中沥青硬化面积≥6.4万平方米，混凝土硬化面积≥0.4万平方米；验收合格率100%；按时开完工率100%。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大于等于10人，带动增加本地务工人数全年总收入≥10万元。</t>
  </si>
  <si>
    <t>产权归村集体所有，年租金10万元，施工期间有效带动本地务工人数大于等于20人，带动增加本地务工人数全年总收入≥20万元</t>
  </si>
  <si>
    <t>MGT-2025-009</t>
  </si>
  <si>
    <t>麦盖提县央塔克乡农副产品产加销一体化建设项目</t>
  </si>
  <si>
    <t>产地初加工和精深加工</t>
  </si>
  <si>
    <t>央塔克乡18村</t>
  </si>
  <si>
    <t>在央塔克乡哈曼阔依地（18）村实施麦盖提县央塔克乡农副产品产加销一体化建设项目，投资5200万元，占地面积26317.26平方米。新建科研楼1座（钢筋混凝土结构），面积8623.37平方米；新建1座红枣加工车间（钢架混凝土结构），面积3344.15平方米；相关配套附属用房688.55平方米及相关设施设备。</t>
  </si>
  <si>
    <t>产出指标：新建科研楼1座,新建1座初加工车间，工程验收合格率100%。
效益指标：带动当地500名群众务工，发放工资不少于52万元；项目（工程）使用年限≥10年。</t>
  </si>
  <si>
    <t>哈曼阔依地（18）村刀郎果农合作社每年租金不少于130万元，带动就业不低于500人。</t>
  </si>
  <si>
    <t>农业农村局
（乡村振兴局）
央塔克乡人民政府</t>
  </si>
  <si>
    <t>陈文德
李亮</t>
  </si>
  <si>
    <t>MGT-2025-010</t>
  </si>
  <si>
    <t>麦盖提县库木库萨尔乡库木库萨尔村农产品（核桃）加工及物流配套设施建设项目</t>
  </si>
  <si>
    <t>库木库萨尔乡6村</t>
  </si>
  <si>
    <t>库木库萨尔乡库木库萨尔（6）村实施农产品（核桃）加工及物流配套设施建设项目，投资2980万元。其中：新建核桃仁加工车间1座5040㎡，新建分拣、生产、仓储车间1座4760㎡，配套水电路等相关附属设施设备。</t>
  </si>
  <si>
    <t>产出指标：新建核桃仁加工车间1座5040㎡，新建分拣、生产、仓储车间1座4760㎡，工程验收合格率100%。
效益指标：带动就业人数≥50人，带动周边群众发展核桃产业，增加村集体经济收入。</t>
  </si>
  <si>
    <t>固定资产归村集体所有，年租金不低于85万元，经营主体为杰品种植农业专业合作社。生产奶香核桃、草本核桃、原味核桃仁、奶香核桃仁、巧克力核桃仁，年产量2000吨。</t>
  </si>
  <si>
    <t>农业农村局
（乡村振兴局）
库木库萨尔乡人民政府</t>
  </si>
  <si>
    <t>陈文德
柴天喜</t>
  </si>
  <si>
    <t>MGT-2025-011</t>
  </si>
  <si>
    <t>麦盖提县库木库萨尔乡产业振兴建设示范项目</t>
  </si>
  <si>
    <t>库木库萨尔乡3村</t>
  </si>
  <si>
    <t>在库木库萨尔乡铁米热克（3）村实施产业振兴建设示范项目，投资2980万元。项目占地面积25亩，新建13500平方米纺织厂房1座，配套给排水、电力、消防等相关附属设施设备。</t>
  </si>
  <si>
    <t>产出指标：新建1座13500平方米纺织厂房，工程验收合格率100%，工程建设总成本2980万元。
效益指标：带动就业人数≥100人，带动周边群众就业，增加就业人员经济收入。</t>
  </si>
  <si>
    <t>产权归村集体所有，年租金按照招商引资政策，带动就业不低于100人。</t>
  </si>
  <si>
    <t>工业园区管理委员会
库木库萨尔乡人民政府</t>
  </si>
  <si>
    <t>刘桂庆
柴天喜</t>
  </si>
  <si>
    <t>MGT-2025-012</t>
  </si>
  <si>
    <t>麦盖提县吐曼塔勒乡产业孵化园变压器建设项目</t>
  </si>
  <si>
    <t>配套设施项目</t>
  </si>
  <si>
    <t>产业园（区）</t>
  </si>
  <si>
    <t>吐曼塔勒乡3村</t>
  </si>
  <si>
    <t>吐曼塔勒乡吐曼塔勒村产业孵化园新建1台1250千瓦的变压器及配电室，投资100万元。</t>
  </si>
  <si>
    <t>产出指标：新建1台1250千瓦的变压器及配电室工程，工程验收合格率达到100%，
效益指标：满足产业孵化园用电需求，改善就业环境，促进农户就近就业，吸纳脱贫户及监测户≥10人就业。服务对象满意度达100%</t>
  </si>
  <si>
    <t>资产归村集体所有，由麦盖提县鑫火源农业科技有限公司承租，年租金不低于2万元。</t>
  </si>
  <si>
    <t>吐曼塔勒乡人民政府</t>
  </si>
  <si>
    <t>王德成</t>
  </si>
  <si>
    <t>MGT-2025-013</t>
  </si>
  <si>
    <t>麦盖提县尕孜库勒乡2025年发展新型村集体经济组织项目</t>
  </si>
  <si>
    <t>新型农村集体经济发展项目</t>
  </si>
  <si>
    <t>尕孜库勒乡14村、17村、19村</t>
  </si>
  <si>
    <t>尕孜库勒乡3个村实施发展新型集体经济组织项目，计划投资306万元，平整改良土地1430亩，其中：博孜库木（14）村500亩、先拜巴扎（17）村500亩，喀赞库勒（19）村430亩。</t>
  </si>
  <si>
    <t>产出指标：平整改良土地1430亩，扶持发展村集体经济组织≥3个；
效益指标：每个村年租金不低于9万元，扶持发展村集体经济组织，增加村集体收入，促进乡村振兴。</t>
  </si>
  <si>
    <t>平整改良土地，流转土地，增加村集体收入。</t>
  </si>
  <si>
    <t>县委组织部
尕孜库勒乡人民政府</t>
  </si>
  <si>
    <t>杨东东
张道沛</t>
  </si>
  <si>
    <t>MGT-2025-014</t>
  </si>
  <si>
    <t>麦盖提县克孜勒阿瓦提乡沙枣精深加工建设项目</t>
  </si>
  <si>
    <t>克孜勒阿瓦提乡12村</t>
  </si>
  <si>
    <t>克孜勒阿瓦提乡实施沙枣精深加工建设项目，计划投资925万元，新建1座厂房，占地面积1500平米，用于沙枣精深加工；新建1500平方米农产品仓储保鲜（冷藏）库1座；配套水电相关附属设施。</t>
  </si>
  <si>
    <t>产出指标：新建1座厂房，1座保鲜库，工程验收合格率100%，总成本400万元
效益指标：带动就业人数≧15人，每年增加村集体收入不少于27万元，收购周边村的沙棘，带动周边群众增收。</t>
  </si>
  <si>
    <t>经营主体为喀什熊达果业有限责任公司，年租金不低于27万元。生产沙枣干果、沙枣果酒、沙枣花精油、沙枣蜜等，估计产值为500-1000万元。</t>
  </si>
  <si>
    <t>MGT-2025-015</t>
  </si>
  <si>
    <t>麦盖提县克孜勒阿瓦提乡团结村渠道防渗改建项目</t>
  </si>
  <si>
    <t>小型农田水利设施建设</t>
  </si>
  <si>
    <t>改建</t>
  </si>
  <si>
    <t>克孜勒阿瓦提乡19村</t>
  </si>
  <si>
    <t>克孜勒阿瓦提乡团结(19)村实施渠道防渗改建项目，投资390万元，渠道防渗改建3.994公里，设计流量0.35-0.1m3/s，渠系建筑物配套57座（节制分水闸17座、分水闸29座、盖板涵11座）。</t>
  </si>
  <si>
    <t>产出指标：渠道防渗改建3.994公里，渠系建筑物配套57座，工程质量验收合格率100%。
效益指标：改善灌溉面积0.43万亩，改善灌溉运行条件，提升灌溉保障，助力农业增产，农民增收。</t>
  </si>
  <si>
    <t>改善灌溉面积0.43万亩，改善灌溉运行条件，提升灌溉保障，助力农业增产，农民增收。</t>
  </si>
  <si>
    <t>MGT-2025-040</t>
  </si>
  <si>
    <t>麦盖提县五一林场渠道工程</t>
  </si>
  <si>
    <t>五一国有林场三队阿房孜林区</t>
  </si>
  <si>
    <t>在五一国有林场阿房孜林区实施渠道工程项目，总投资62万元。其中：修整渠道3030米，新建渠道4705米，渠道引水流量为0.3-0.5m³/s。</t>
  </si>
  <si>
    <t>产出指标:修整渠道3030m，新建渠道4705m，工程质量验收合格率100%。
效益指标:改善灌溉面积0.9万亩，遏制胡杨林退化趋势，减少病虫害发病几率，助力改善乡村林区生态环境。</t>
  </si>
  <si>
    <t>改善灌溉面积0.9万亩，遏制胡杨林退化趋势，改善林区生态环境。</t>
  </si>
  <si>
    <t>林草局
五一林场</t>
  </si>
  <si>
    <t>王宇锋
杜伟涛</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</si>
  <si>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</si>
  <si>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</si>
  <si>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</si>
  <si>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</si>
  <si>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</si>
  <si>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</si>
  <si>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</si>
  <si>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为小额信贷脱贫户全额贴息，免去脱贫户贷款利息偿还压力。</t>
  </si>
  <si>
    <t>二、就业增收</t>
  </si>
  <si>
    <t>MGT-2025-017</t>
  </si>
  <si>
    <t>麦盖提县农村道路日常养护补助项目</t>
  </si>
  <si>
    <t>公益性岗位</t>
  </si>
  <si>
    <t>聘用722名护路员对全县农村公路进行日常养护，每人每月工资1000元，总投资866.4万元。</t>
  </si>
  <si>
    <t>产出指标：设立公益性岗位（护路员）722个，对全县140个行政村2380公里农村道路日常养管，按照1000元/人/月标准发放护路员补助。资金使用合规率100%。
效益指标：有效地促进了当地的经济发展和社会发展。而且间接促进了当地交通环境的改善，有效推进乡村振兴发展。</t>
  </si>
  <si>
    <t>持续推进“农村公路养护和精准就业帮扶”模式，帮扶722名低收入群众就业增收，同时做好全县农村公路养护工作，提高农村公路路况。</t>
  </si>
  <si>
    <t>交通运输局</t>
  </si>
  <si>
    <t>阿布都阿克木·买买提</t>
  </si>
  <si>
    <t>MGT-2025-018</t>
  </si>
  <si>
    <t>就业兜底服务项目</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</si>
  <si>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</si>
  <si>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</si>
  <si>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每月安置无法外出就业的脱贫户（含监测帮扶对象）到乡村就近就地就业，确保收入稳步增长，预计全年发放岗位补贴1.57万人次。</t>
  </si>
  <si>
    <t>人力资源和社会保障局</t>
  </si>
  <si>
    <t>王长江</t>
  </si>
  <si>
    <t>MGT-2025-019</t>
  </si>
  <si>
    <t>一次性交通补助项目</t>
  </si>
  <si>
    <t>务工补助</t>
  </si>
  <si>
    <t>交通费补助</t>
  </si>
  <si>
    <t>对脱贫劳动力(含监测帮扶对象)(男16-60周岁，女16-55周岁)到疆外、疆内跨地(州、市)务工，并连续务工3个月以上，给予疆外1500元、疆内800元的交通费补贴。其中：疆外1200人、疆内3500人，总投资460万元。</t>
  </si>
  <si>
    <t>产出指标：外出疆外省市及区外跨地（州、市）稳定就业的4700名脱贫户（含监测帮扶对象）落实交通费补助，疆内800元/人/年、疆外1500元/人/年，补助发放准确率100%。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</si>
  <si>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补助全县外出务工稳定就业3个月以上的脱贫人口（含监测帮扶对象）约4700人。</t>
  </si>
  <si>
    <t>农业农村局
（乡村振兴局）</t>
  </si>
  <si>
    <t>陈文德</t>
  </si>
  <si>
    <t>三、乡村建设</t>
  </si>
  <si>
    <t>MGT-2025-020</t>
  </si>
  <si>
    <t>麦盖提县央塔克乡红枣产业示范园配套基础设施建设2025年中央财政以工代赈项目</t>
  </si>
  <si>
    <t>农村基础设施（含产业配套基础设施）</t>
  </si>
  <si>
    <t>产业路、资源路、旅游路建设</t>
  </si>
  <si>
    <t>央塔克乡</t>
  </si>
  <si>
    <t>建设砂砾石生产道路14公里，路宽4米，投资400万元。</t>
  </si>
  <si>
    <t>产出指标：新建砂砾石道路14公里，工程验收合格率100%。
效益指标：带动当地80名低收入群众务工，发放工资不少于120万元；项目（工程）使用年限≥10年。</t>
  </si>
  <si>
    <t>带动低收入群众80人，发放工资120万元。</t>
  </si>
  <si>
    <t>发改委
央塔克乡人民政府</t>
  </si>
  <si>
    <t>杨勇森
李亮</t>
  </si>
  <si>
    <t>MGT-2025-021</t>
  </si>
  <si>
    <t>麦盖提县尕孜库勒乡农村特色产业道路建设2025年中央财政以工代赈项目</t>
  </si>
  <si>
    <t>尕孜库勒乡</t>
  </si>
  <si>
    <t>新建12公里宽4-4.5米砂砾石路，建设16米长小桥1座，及配套附属设施，投资395万元。</t>
  </si>
  <si>
    <t>产出指标：新建生产道路12公里，新建小桥1座，工程验收合格率100%。
效益指标：带动当地70名低收入群众务工，发放工资不少于119万元；项目（工程）使用年限≥10年。</t>
  </si>
  <si>
    <t>带动低收入群众70人，发放工资119万元。</t>
  </si>
  <si>
    <t>发改委
尕孜库勒乡人民政府</t>
  </si>
  <si>
    <t>杨勇森
张道沛</t>
  </si>
  <si>
    <t>MGT-2025-022</t>
  </si>
  <si>
    <t>麦盖提县库木库萨尔乡农村道路2025年中央财政道路以工代赈项目</t>
  </si>
  <si>
    <t>建设砂砾石路12.5公里（路宽4米）及配套附属设施，投资350万元。</t>
  </si>
  <si>
    <t>产出指标：新建农村道路12.5公里，工程验收合格率100%。
效益指标：带动当地70名低收入群众务工，发放工资不少于105万元；项目（工程）使用年限≥10年。</t>
  </si>
  <si>
    <t>带动脱贫群众不少于70人，发放工资不少于105万元。</t>
  </si>
  <si>
    <t>发改委
库木库萨尔乡人民政府</t>
  </si>
  <si>
    <t>杨勇森
柴天喜</t>
  </si>
  <si>
    <t>MGT-2025-023</t>
  </si>
  <si>
    <t>麦盖提县库尔玛乡商贸园区配套基础设施建设2025年中央财政以工代赈项目</t>
  </si>
  <si>
    <t>库尔玛乡</t>
  </si>
  <si>
    <t>地面硬化17000平方米，及配套基础设施，投资364万元。</t>
  </si>
  <si>
    <t>产出指标：场地硬化17000平方米，工程验收合格率100%。
效益指标：带动当地80名低收入群众务工，发放工资不少于110万元；项目（工程）使用年限≥10年。</t>
  </si>
  <si>
    <t>带动脱贫群众不少于80人，发放工资不少于110万元。</t>
  </si>
  <si>
    <t>发改委
库尔玛乡人民政府</t>
  </si>
  <si>
    <t>杨勇森
包进国</t>
  </si>
  <si>
    <t>MGT-2025-024</t>
  </si>
  <si>
    <t>麦盖提县吐曼塔勒乡、库尔玛乡、胡杨林场乡村公路建设项目</t>
  </si>
  <si>
    <t>吐曼塔勒乡、库尔玛乡、胡杨林场</t>
  </si>
  <si>
    <t>在吐曼塔勒乡、库尔玛乡、胡杨林场境内改建道路23.92公里，总投资1250万元，其中胡杨林场6.91公里，吐曼塔勒乡0.61公里，库尔玛乡16.4公里。建设内容包括路基工程、涵洞工程、路面工程、防护工程及交通安全设施工程，路基宽度采用4米、4.5米.、6.5米，路面宽3.5米、4米、6米，4厘米沥青混凝土面层+15厘米级配砾石基层；4厘米沥青混凝土面层+8厘米级配砾石基层。</t>
  </si>
  <si>
    <t>产出指标：修建道路23.92公里，项目施工质量合格率达到100%，按时完工率100%。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</si>
  <si>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带动当地群众务工大于10人，完善项目区道路基础设施。</t>
  </si>
  <si>
    <t>阿不都阿克木·买买提</t>
  </si>
  <si>
    <t>MGT-2025-025</t>
  </si>
  <si>
    <t>麦盖提县巴扎结米镇、尕孜库勒乡、库木库萨尔乡乡村产业道路建设项目</t>
  </si>
  <si>
    <t>巴扎结米镇、尕孜库勒乡、库木库萨尔乡</t>
  </si>
  <si>
    <t>在巴扎结米镇、尕孜库勒乡、库木库萨尔乡境内新建道路19.44公里（砂砾石道路17.64公里，沥青道路1.8公里）。其中巴扎结米镇3.65公里，尕孜库勒乡14.4公里，库木库萨尔乡1.39公里，总投资675万元。建设内容包括路基工程、路面工程、桥涵工程及交通安全设施工程，路基宽度采用4米、5.5米，路面宽4.0米、5.0米，4厘米沥青混凝土面层+12厘米级配砾石基层以及15厘米级配砾石基层。</t>
  </si>
  <si>
    <t>产出指标：修建道路19.44公里，项目施工质量合格率达到100%，按时完工率100%。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</si>
  <si>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MGT-2025-026</t>
  </si>
  <si>
    <t>麦盖提县N39-皮山公路建设项目</t>
  </si>
  <si>
    <t>投资2000万元，新改建农村公路39.388公里，路面类型为砂砾路面，建设内容为：路基工程、路面工程、涵洞工程及交通安全设施工程。</t>
  </si>
  <si>
    <t>产出指标：修建道路39.388公里，项目施工质量合格率达到100%，按时完工率100%。
效益指标：带动本地务工人数10人以上，完善道路基础设施条件，提升当地的旅游资源价值，促进当地经济的发展。道路使用年限≥8年。</t>
  </si>
  <si>
    <t>MGT-2025-027</t>
  </si>
  <si>
    <t>麦盖提县村组道路项目</t>
  </si>
  <si>
    <t>农村道路建设</t>
  </si>
  <si>
    <t>巴扎结米镇、希依提墩乡、央塔克乡、吐曼塔勒乡、尕孜库勒乡、克孜勒阿瓦提乡、库木库萨尔乡、库尔玛乡</t>
  </si>
  <si>
    <t>麦盖提县新建水泥路25公里，投资1500万元，建设内容包括路基工程、涵洞工程、路面工程及交通安全设施工程，路基宽度采用4.5/4.0/3.5米，路面宽4.0/3.5/3.0米，18厘米水泥混凝土面层+12厘米级配砾石基层。其中：巴扎结米镇2.299公里、希依提墩乡2.064公里、央塔克乡4.755公里、吐曼塔勒乡3.228公里、尕孜库勒乡4.008公里、克孜勒阿瓦提乡4.479公里、库木库萨尔乡1.861公里、库尔玛乡2.306公里。</t>
  </si>
  <si>
    <t>产出指标：在麦盖提境内修建村组道路25公里，项目施工质量合格率达到100%，按时完工率100%。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</si>
  <si>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MGT-2025-041</t>
  </si>
  <si>
    <t>麦盖提县巴扎结米镇-尕孜库勒乡道路建设项目</t>
  </si>
  <si>
    <t>巴扎结米镇11村，尕孜库勒乡1村、2村、3村、4村、5村、6村，库木库萨尔乡6村、9村</t>
  </si>
  <si>
    <t>在巴扎结米镇、尕孜库勒乡、库木库萨尔乡境内实施道路建设，投资2900万元，修建道路11.27公里，包括路基工程、桥涵工程、路面工程及交通安全设施工程。</t>
  </si>
  <si>
    <t>产出指标：在修建道路11.27公里，项目施工质量合格率达到100%，按时完工率100%。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</si>
  <si>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MGT-2025-028</t>
  </si>
  <si>
    <t>麦盖提县胡杨林场林区应急道路铺油项目</t>
  </si>
  <si>
    <t>胡杨林场</t>
  </si>
  <si>
    <t>对胡杨林场林区5.7公里沙砾路铺油，路宽3米，投资156万元。</t>
  </si>
  <si>
    <t>产出指标：硬化道路5.7公里，工程验收合格率100%。
效益指标：提升应急救援效率，林区通常地形复杂，一旦发生火灾、地质灾害等突发事件，交通不便会严重阻碍救援力量的及时到达。修建应急道路可以为消防、医疗、抢险等应急队伍提供快速通道，大大缩短救援时间，提高救援成功率，最大限度地减少灾害损失。</t>
  </si>
  <si>
    <t>提升应急救援效率。</t>
  </si>
  <si>
    <t>林草局
胡杨林场</t>
  </si>
  <si>
    <t>王宇峰
刘广忠</t>
  </si>
  <si>
    <t>MGT-2025-029</t>
  </si>
  <si>
    <t>麦盖提县胡杨林场林区供排水闸口建设项目</t>
  </si>
  <si>
    <t>其他</t>
  </si>
  <si>
    <t>麦盖提县胡杨林场2林班修建长6米，宽4.5米，流量为20立方米的闸口1处，投资50万元。</t>
  </si>
  <si>
    <t>产出指标：修建闸口1处，工程验收合格率100%。
效益指标：改善林场农村群众生活质量，助推高质量发展。对改善林区生态环境、社会稳定、森林防火、推动经济社会发展均产生积极的影响，项目作用明显。</t>
  </si>
  <si>
    <t>改善林场农村群众生活质量，助推高质量发展。对改善林区生态环境、社会稳定、森林防火、推动经济社会发展均产生积极的影响。</t>
  </si>
  <si>
    <t>MGT-2025-030</t>
  </si>
  <si>
    <t>麦盖提县吐曼塔勒乡农村供水保障工程</t>
  </si>
  <si>
    <t>农村供水保障（饮水安全）工程建设</t>
  </si>
  <si>
    <t>吐曼塔勒乡</t>
  </si>
  <si>
    <t>在吐曼塔勒乡实施农村供水保障工程，计划投资3416.36万元，更新改造水源井2眼，更换配水管网长度125.6km；配套阀井51座；配套反渗透设备2套；配套其他相应设施设备。</t>
  </si>
  <si>
    <t>产出指标：更换供水管道长度125.6km，配套反渗透设备2套，项目验收合格率100%，
效益指标：项目区受益群众7399户29597人，供水保障率持续稳定在95以上，居民满意度在95%以上。</t>
  </si>
  <si>
    <t>持续巩固饮水安全成果，保障项目区居民生活用水。</t>
  </si>
  <si>
    <t>水利局</t>
  </si>
  <si>
    <t>李强</t>
  </si>
  <si>
    <t>MGT-2025-031</t>
  </si>
  <si>
    <t>麦盖提县库尔玛乡农村供水保障工程</t>
  </si>
  <si>
    <t>在库尔玛乡实施农村供水保障工程，计划投资4415.21万元，更换配水管网长度170.786km；配套阀井77座；配套相应设施设备。</t>
  </si>
  <si>
    <t>产出指标：更换供水管道长度170.786km，配套相关设施设备，项目验收合格率100%，
效益指标：项目区受益群众3794户15178人，供水保障率持续稳定在95以上，居民满意度在95%以上。</t>
  </si>
  <si>
    <t>MGT-2025-032</t>
  </si>
  <si>
    <t>麦盖提县吉力玛水库二桥危桥改造项目</t>
  </si>
  <si>
    <t>吐曼塔勒乡11村</t>
  </si>
  <si>
    <t>在吐曼塔勒乡吉力玛水库实施危桥改造项目，投资150万元，改建危桥1座，桥长27.5米、桥宽7米，建设桥梁上部结构、下部结构及相关附属设施。</t>
  </si>
  <si>
    <t>产出指标：改建危桥1座，工程质量验收合格率100%。
效益指标：带动当地群众务工大于10人，保障项目区周边群众出行安全，桥梁使用年限≥8年，受益当地人口满意度达到95%。</t>
  </si>
  <si>
    <t>保障项目区周边群众出行安全。</t>
  </si>
  <si>
    <t>MGT-2025-033</t>
  </si>
  <si>
    <t>麦盖提县库尔玛乡危桥改造项目</t>
  </si>
  <si>
    <t>库尔玛乡6村、7村、8村、9村</t>
  </si>
  <si>
    <t>库尔玛乡实施危桥改造项目，投资300万元，将6座木质桥梁改造为水泥桥梁，每座50万元，其中：萨其喀克村1座（长12米，宽4米）、博斯坦村1座（长12米，宽4米）、比尔艾格孜村3座（单座桥长10米，宽6米）、巴扎村1座（长11.5米，宽6.5米）。</t>
  </si>
  <si>
    <t>产出指标：改建危桥6座，验收合格率=100%。
效益指标：改善交通状况，保障道路沿线群众的生产生活和出行，群众满意度达到95%以上。</t>
  </si>
  <si>
    <t>改善村庄交通条件，方便群众出行，促进当地经济发展。</t>
  </si>
  <si>
    <t>交通运输局
库尔玛乡人民政府</t>
  </si>
  <si>
    <t>阿不都阿克木·买买提
包进国</t>
  </si>
  <si>
    <t>MGT-2025-034</t>
  </si>
  <si>
    <t>麦盖提县巴扎结米镇基础设施建设项目</t>
  </si>
  <si>
    <t>巴扎结米镇1村</t>
  </si>
  <si>
    <t>在巴扎结米镇古勒巴格村实施基础设施建设项目，投资360万元。新建400KV变压器1台，配电箱6台，3*16-4*95电缆线2400米，DN110供水管网1000米，DN200-300排水管网1100米，配套检查井90个，化粪池2个，地面硬化25000平方米及相关配套设施。</t>
  </si>
  <si>
    <t>产出指标：新建400KV变压器1台，配电箱6台，3*16-4*95电缆线2400米，新建DN100供水管网1000米，DN200-300排水管网1100米，地面硬化2500平方米，工程验收合格率100%。
效益指标：有效保障项目区群众生活基本需求，提升项目区群众生活幸福感。</t>
  </si>
  <si>
    <t>保障项目区供排水需求，改善群众出行条件。</t>
  </si>
  <si>
    <t>住房和城乡建设局
巴扎结米镇人民政府</t>
  </si>
  <si>
    <t>邓志辉
卜强</t>
  </si>
  <si>
    <t>四、巩固三保障成果</t>
  </si>
  <si>
    <t>MGT-2025-035</t>
  </si>
  <si>
    <t>雨露计划项目</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</si>
  <si>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</si>
  <si>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</si>
  <si>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</si>
  <si>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</si>
  <si>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对全县农村建档立卡脱贫户、监测帮扶对象中接受职业教育的3550名学生提供“雨露计划”补助。</t>
  </si>
  <si>
    <t>教育局
人力资源和社会保障局</t>
  </si>
  <si>
    <t>刘东
王长江</t>
  </si>
  <si>
    <t>五、易地搬迁后扶</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</si>
  <si>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</si>
  <si>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</si>
  <si>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</si>
  <si>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</si>
  <si>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</si>
  <si>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产出指标：本年贴息补助次数≥1次，资金使用合规率100%；当期足额付息率100%，易地扶贫搬迁贴息补助总成本（≤169.75万元）
效益指标：有效减少债务风险，贴息对象满意度（≥98%）</t>
  </si>
  <si>
    <t>减少债务风险。</t>
  </si>
  <si>
    <t>财政局</t>
  </si>
  <si>
    <t>张丽</t>
  </si>
  <si>
    <t>MGT-2025-037</t>
  </si>
  <si>
    <t>麦盖提县吐曼塔勒乡易地搬迁供暖改造项目</t>
  </si>
  <si>
    <t>必要的基础设施建设</t>
  </si>
  <si>
    <t>吐曼塔勒乡3村、15村</t>
  </si>
  <si>
    <t>对吐曼塔勒乡易地搬迁点的288套住房和288套门面房新建电采暖设备2KW的辐射板568个、1KW辐射板1136个，安装4台800千万功率的变压器及配套附属工程，投资650万元。</t>
  </si>
  <si>
    <t>产出指标：对易地搬迁楼房住户288户及288套门面房新建电采暖设备2KW的辐射板568个、1KW辐射板1136个，安装4台800千万功率的变压器及配套附属工程，工程验收合格率达到100%。
效益指标：改善居民取暖环境，保障冬季取暖需求，提高居民生活水平，受益人口满意度≥95%。</t>
  </si>
  <si>
    <t>改善易地搬迁群众冬季取暖条件。</t>
  </si>
  <si>
    <t>六、项目管理费</t>
  </si>
  <si>
    <t>MGT-2025-038</t>
  </si>
  <si>
    <t>项目管理费</t>
  </si>
  <si>
    <t>项目管理费200万元，主要用于项目前期设计、评审、招标、监理以及验收等与项目管理相关的支出等。</t>
  </si>
  <si>
    <t>效益指标：通过项目实施，进一步提高我县项目管理水平；有效保障项目准确实施；有效保障项目资料完整性。</t>
  </si>
  <si>
    <t>确保2025年项目顺利推进，促进衔接资金效益发挥。</t>
  </si>
  <si>
    <t>七、其他</t>
  </si>
  <si>
    <t>MGT-2025-039</t>
  </si>
  <si>
    <t>麦盖提县“健康饮茶”“送茶入户”项目</t>
  </si>
  <si>
    <t>困难群众饮用低氟茶</t>
  </si>
  <si>
    <t>对麦盖提县3812户监测帮扶对象每户发放2公斤低氟茶，每户成本64元，总投资24.3968万元。</t>
  </si>
  <si>
    <t>产出指标：发放低氟茶7624公斤，覆盖监测帮扶对象3812户。
效益指标：积极做好底氟边销茶推广普及宣传工作，确保困难群众喝得起、喝得到底氟边销茶，引导群众树立健康生活观念，切实落实中央有关政策惠及各族群众。受益人口满意度≥95%。</t>
  </si>
  <si>
    <t>积极做好底氟边销茶推广普及宣传工作，确保困难群众喝得起、喝得到底氟边销茶，引导群众树立健康生活观念。</t>
  </si>
  <si>
    <t>县委统战部</t>
  </si>
  <si>
    <t>叶新东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</si>
</sst>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8"/>
      <name val="宋体"/>
      <charset val="134"/>
      <scheme val="minor"/>
    </font>
    <font>
      <b/>
      <sz val="24"/>
      <name val="宋体"/>
      <charset val="134"/>
      <scheme val="minor"/>
    </font>
    <font>
      <b/>
      <sz val="22"/>
      <name val="宋体"/>
      <charset val="134"/>
      <scheme val="minor"/>
    </font>
    <font>
      <b/>
      <sz val="26"/>
      <name val="宋体"/>
      <charset val="134"/>
      <scheme val="minor"/>
    </font>
    <font>
      <sz val="11"/>
      <name val="宋体"/>
      <charset val="134"/>
      <scheme val="minor"/>
    </font>
    <font>
      <sz val="72"/>
      <name val="方正小标宋_GBK"/>
      <charset val="134"/>
    </font>
    <font>
      <sz val="26"/>
      <name val="宋体"/>
      <charset val="134"/>
      <scheme val="minor"/>
    </font>
    <font>
      <sz val="26"/>
      <name val="宋体"/>
      <charset val="134"/>
    </font>
    <font>
      <sz val="26"/>
      <color theme="1"/>
      <name val="宋体"/>
      <charset val="134"/>
      <scheme val="minor"/>
    </font>
    <font>
      <b/>
      <sz val="26"/>
      <color theme="1"/>
      <name val="宋体"/>
      <charset val="134"/>
      <scheme val="minor"/>
    </font>
    <font>
      <b/>
      <sz val="24"/>
      <name val="黑体"/>
      <charset val="134"/>
    </font>
    <font>
      <b/>
      <sz val="24"/>
      <color theme="1"/>
      <name val="黑体"/>
      <charset val="134"/>
    </font>
    <font>
      <sz val="20"/>
      <color theme="1"/>
      <name val="宋体"/>
      <charset val="134"/>
      <scheme val="minor"/>
    </font>
    <font>
      <sz val="17"/>
      <color theme="1"/>
      <name val="宋体"/>
      <charset val="134"/>
      <scheme val="minor"/>
    </font>
    <font>
      <sz val="26"/>
      <color indexed="8"/>
      <name val="宋体"/>
      <charset val="134"/>
    </font>
    <font>
      <sz val="36"/>
      <name val="宋体"/>
      <charset val="134"/>
      <scheme val="minor"/>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5" borderId="11" applyNumberFormat="0" applyAlignment="0" applyProtection="0">
      <alignment vertical="center"/>
    </xf>
    <xf numFmtId="0" fontId="27" fillId="6" borderId="12" applyNumberFormat="0" applyAlignment="0" applyProtection="0">
      <alignment vertical="center"/>
    </xf>
    <xf numFmtId="0" fontId="28" fillId="6" borderId="11" applyNumberFormat="0" applyAlignment="0" applyProtection="0">
      <alignment vertical="center"/>
    </xf>
    <xf numFmtId="0" fontId="29" fillId="7"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cellStyleXfs>
  <cellXfs count="8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2" borderId="0" xfId="0" applyFont="1" applyFill="1" applyAlignment="1">
      <alignmen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10" fontId="4" fillId="3"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10" fontId="8" fillId="0" borderId="4" xfId="0" applyNumberFormat="1" applyFont="1" applyFill="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7" fillId="0"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10" fontId="7" fillId="0" borderId="4" xfId="0" applyNumberFormat="1" applyFont="1" applyFill="1" applyBorder="1" applyAlignment="1">
      <alignment horizontal="left" vertical="center" wrapText="1"/>
    </xf>
    <xf numFmtId="10" fontId="7" fillId="0" borderId="4" xfId="0" applyNumberFormat="1" applyFont="1" applyFill="1" applyBorder="1" applyAlignment="1">
      <alignment horizontal="justify" vertical="center" wrapText="1"/>
    </xf>
    <xf numFmtId="0" fontId="7"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10" fillId="3" borderId="4" xfId="0" applyFont="1" applyFill="1" applyBorder="1" applyAlignment="1">
      <alignment horizontal="center" vertical="center" wrapText="1"/>
    </xf>
    <xf numFmtId="0" fontId="7" fillId="0" borderId="4" xfId="49"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7" fillId="0" borderId="4" xfId="0" applyNumberFormat="1" applyFont="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9" fillId="0" borderId="0" xfId="0" applyFont="1">
      <alignment vertical="center"/>
    </xf>
    <xf numFmtId="0" fontId="11" fillId="0" borderId="2"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horizontal="left" vertical="center" wrapText="1"/>
    </xf>
    <xf numFmtId="177" fontId="7"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5" fillId="0" borderId="4" xfId="0" applyFont="1" applyFill="1" applyBorder="1" applyAlignment="1" applyProtection="1">
      <alignment horizontal="left" vertical="center" wrapText="1"/>
    </xf>
    <xf numFmtId="0" fontId="7" fillId="3" borderId="4"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176" fontId="7" fillId="0" borderId="4" xfId="49" applyNumberFormat="1" applyFont="1" applyFill="1" applyBorder="1" applyAlignment="1">
      <alignment horizontal="left" vertical="center" wrapText="1"/>
    </xf>
    <xf numFmtId="0" fontId="7" fillId="0" borderId="0" xfId="0" applyFont="1" applyFill="1">
      <alignment vertical="center"/>
    </xf>
    <xf numFmtId="176" fontId="7" fillId="0" borderId="0" xfId="0" applyNumberFormat="1"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4" fillId="3" borderId="4" xfId="0" applyFont="1" applyFill="1" applyBorder="1" applyAlignment="1">
      <alignment vertical="center" wrapText="1"/>
    </xf>
    <xf numFmtId="10" fontId="2" fillId="0" borderId="0" xfId="0" applyNumberFormat="1" applyFont="1" applyFill="1" applyAlignment="1">
      <alignment vertical="center" wrapText="1"/>
    </xf>
    <xf numFmtId="0" fontId="7" fillId="3" borderId="4" xfId="0" applyFont="1" applyFill="1" applyBorder="1" applyAlignment="1">
      <alignment horizontal="center" vertical="center" wrapText="1"/>
    </xf>
    <xf numFmtId="10" fontId="3" fillId="0" borderId="0" xfId="0" applyNumberFormat="1" applyFont="1" applyFill="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 fillId="3" borderId="4" xfId="0" applyFont="1" applyFill="1" applyBorder="1" applyAlignment="1">
      <alignment vertical="center" wrapText="1"/>
    </xf>
    <xf numFmtId="0" fontId="9" fillId="0" borderId="0" xfId="0" applyFont="1" applyBorder="1">
      <alignment vertical="center"/>
    </xf>
    <xf numFmtId="0" fontId="0" fillId="0" borderId="0"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dxfs count="1">
    <dxf>
      <font>
        <b val="0"/>
        <i val="0"/>
        <color indexed="37"/>
      </font>
      <fill>
        <patternFill patternType="solid">
          <bgColor indexed="45"/>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62"/>
  <sheetViews>
    <sheetView tabSelected="1" view="pageBreakPreview" zoomScale="25" zoomScaleNormal="40" workbookViewId="0">
      <pane xSplit="4" ySplit="7" topLeftCell="E33" activePane="bottomRight" state="frozen"/>
      <selection/>
      <selection pane="topRight"/>
      <selection pane="bottomLeft"/>
      <selection pane="bottomRight" activeCell="V38" sqref="V38"/>
    </sheetView>
  </sheetViews>
  <sheetFormatPr defaultColWidth="9" defaultRowHeight="13.5"/>
  <cols>
    <col min="1" max="1" width="9.61666666666667" style="8" customWidth="1"/>
    <col min="2" max="2" width="20.4166666666667" style="9" customWidth="1"/>
    <col min="3" max="3" width="56.5" style="10" customWidth="1"/>
    <col min="4" max="5" width="30.225" style="9" customWidth="1"/>
    <col min="6" max="6" width="11.5583333333333" style="9" customWidth="1"/>
    <col min="7" max="7" width="39.5833333333333" style="11" customWidth="1"/>
    <col min="8" max="8" width="157.241666666667" style="9" customWidth="1"/>
    <col min="9" max="9" width="31.6666666666667" style="11" customWidth="1"/>
    <col min="10" max="10" width="37.5" style="9" customWidth="1"/>
    <col min="11" max="11" width="30.8333333333333" style="9" customWidth="1"/>
    <col min="12" max="12" width="31.6666666666667" customWidth="1"/>
    <col min="13" max="13" width="22.625" customWidth="1"/>
    <col min="14" max="14" width="30.8333333333333" customWidth="1"/>
    <col min="15" max="17" width="22.625" customWidth="1"/>
    <col min="18" max="18" width="23.6083333333333" style="11" customWidth="1"/>
    <col min="19" max="19" width="20.35" style="11" customWidth="1"/>
    <col min="20" max="20" width="20.7" style="12" customWidth="1"/>
    <col min="21" max="21" width="25.3583333333333" style="13" customWidth="1"/>
    <col min="22" max="22" width="131.5" style="14" customWidth="1"/>
    <col min="23" max="23" width="70" style="14" customWidth="1"/>
    <col min="24" max="24" width="34" style="15" customWidth="1"/>
    <col min="25" max="25" width="30.35" customWidth="1"/>
    <col min="26" max="26" width="16.125" style="12"/>
    <col min="27" max="27" width="17.75" style="12"/>
    <col min="28" max="16384" width="9" style="12"/>
  </cols>
  <sheetData>
    <row r="1" ht="112" customHeight="1" spans="1:26">
      <c r="A1" s="16" t="s">
        <v>0</v>
      </c>
      <c r="B1" s="16"/>
      <c r="C1" s="16"/>
      <c r="D1" s="16"/>
      <c r="E1" s="16"/>
      <c r="F1" s="16"/>
      <c r="G1" s="16"/>
      <c r="H1" s="16"/>
      <c r="I1" s="16"/>
      <c r="J1" s="16"/>
      <c r="K1" s="16"/>
      <c r="L1" s="16"/>
      <c r="M1" s="16"/>
      <c r="N1" s="16"/>
      <c r="O1" s="16"/>
      <c r="P1" s="16"/>
      <c r="Q1" s="16"/>
      <c r="R1" s="16"/>
      <c r="S1" s="16"/>
      <c r="T1" s="16"/>
      <c r="U1" s="16"/>
      <c r="V1" s="16"/>
      <c r="W1" s="16"/>
      <c r="X1" s="16"/>
      <c r="Y1" s="16"/>
      <c r="Z1" s="16"/>
    </row>
    <row r="2" s="1" customFormat="1" ht="40" customHeight="1" spans="1:26">
      <c r="A2" s="17" t="s">
        <v>1</v>
      </c>
      <c r="B2" s="17" t="s">
        <v>2</v>
      </c>
      <c r="C2" s="17" t="s">
        <v>3</v>
      </c>
      <c r="D2" s="17" t="s">
        <v>4</v>
      </c>
      <c r="E2" s="17" t="s">
        <v>5</v>
      </c>
      <c r="F2" s="17" t="s">
        <v>6</v>
      </c>
      <c r="G2" s="17" t="s">
        <v>7</v>
      </c>
      <c r="H2" s="17" t="s">
        <v>8</v>
      </c>
      <c r="I2" s="17" t="s">
        <v>9</v>
      </c>
      <c r="J2" s="45" t="s">
        <v>10</v>
      </c>
      <c r="K2" s="45"/>
      <c r="L2" s="45"/>
      <c r="M2" s="45"/>
      <c r="N2" s="45"/>
      <c r="O2" s="45"/>
      <c r="P2" s="45"/>
      <c r="Q2" s="45"/>
      <c r="R2" s="45"/>
      <c r="S2" s="45"/>
      <c r="T2" s="45"/>
      <c r="U2" s="17" t="s">
        <v>11</v>
      </c>
      <c r="V2" s="17" t="s">
        <v>12</v>
      </c>
      <c r="W2" s="17" t="s">
        <v>13</v>
      </c>
      <c r="X2" s="17" t="s">
        <v>14</v>
      </c>
      <c r="Y2" s="17" t="s">
        <v>15</v>
      </c>
      <c r="Z2" s="17" t="s">
        <v>16</v>
      </c>
    </row>
    <row r="3" s="1" customFormat="1" ht="40" customHeight="1" spans="1:26">
      <c r="A3" s="18"/>
      <c r="B3" s="18"/>
      <c r="C3" s="18"/>
      <c r="D3" s="18"/>
      <c r="E3" s="18"/>
      <c r="F3" s="18"/>
      <c r="G3" s="18"/>
      <c r="H3" s="18"/>
      <c r="I3" s="18"/>
      <c r="J3" s="45" t="s">
        <v>17</v>
      </c>
      <c r="K3" s="45"/>
      <c r="L3" s="45"/>
      <c r="M3" s="45"/>
      <c r="N3" s="45"/>
      <c r="O3" s="45"/>
      <c r="P3" s="45"/>
      <c r="Q3" s="45"/>
      <c r="R3" s="46" t="s">
        <v>18</v>
      </c>
      <c r="S3" s="46" t="s">
        <v>19</v>
      </c>
      <c r="T3" s="46" t="s">
        <v>20</v>
      </c>
      <c r="U3" s="18"/>
      <c r="V3" s="18"/>
      <c r="W3" s="18"/>
      <c r="X3" s="18"/>
      <c r="Y3" s="18"/>
      <c r="Z3" s="18"/>
    </row>
    <row r="4" s="1" customFormat="1" ht="80" customHeight="1" spans="1:26">
      <c r="A4" s="18"/>
      <c r="B4" s="18"/>
      <c r="C4" s="18"/>
      <c r="D4" s="18"/>
      <c r="E4" s="18"/>
      <c r="F4" s="18"/>
      <c r="G4" s="18"/>
      <c r="H4" s="18"/>
      <c r="I4" s="18"/>
      <c r="J4" s="46" t="s">
        <v>21</v>
      </c>
      <c r="K4" s="47" t="s">
        <v>22</v>
      </c>
      <c r="L4" s="48"/>
      <c r="M4" s="46" t="s">
        <v>23</v>
      </c>
      <c r="N4" s="46" t="s">
        <v>24</v>
      </c>
      <c r="O4" s="46" t="s">
        <v>25</v>
      </c>
      <c r="P4" s="46" t="s">
        <v>26</v>
      </c>
      <c r="Q4" s="46" t="s">
        <v>27</v>
      </c>
      <c r="R4" s="58"/>
      <c r="S4" s="58"/>
      <c r="T4" s="58"/>
      <c r="U4" s="18"/>
      <c r="V4" s="18"/>
      <c r="W4" s="18"/>
      <c r="X4" s="18"/>
      <c r="Y4" s="18"/>
      <c r="Z4" s="18"/>
    </row>
    <row r="5" s="1" customFormat="1" ht="80" customHeight="1" spans="1:26">
      <c r="A5" s="19"/>
      <c r="B5" s="19"/>
      <c r="C5" s="19"/>
      <c r="D5" s="19"/>
      <c r="E5" s="19"/>
      <c r="F5" s="19"/>
      <c r="G5" s="19"/>
      <c r="H5" s="19"/>
      <c r="I5" s="19"/>
      <c r="J5" s="49"/>
      <c r="K5" s="45" t="s">
        <v>28</v>
      </c>
      <c r="L5" s="50" t="s">
        <v>29</v>
      </c>
      <c r="M5" s="49"/>
      <c r="N5" s="49"/>
      <c r="O5" s="49"/>
      <c r="P5" s="49"/>
      <c r="Q5" s="49"/>
      <c r="R5" s="49"/>
      <c r="S5" s="49"/>
      <c r="T5" s="49"/>
      <c r="U5" s="19"/>
      <c r="V5" s="19"/>
      <c r="W5" s="19"/>
      <c r="X5" s="19"/>
      <c r="Y5" s="19"/>
      <c r="Z5" s="19"/>
    </row>
    <row r="6" s="2" customFormat="1" ht="61" customHeight="1" spans="1:27">
      <c r="A6" s="20" t="s">
        <v>30</v>
      </c>
      <c r="B6" s="20"/>
      <c r="C6" s="20"/>
      <c r="D6" s="20"/>
      <c r="E6" s="20"/>
      <c r="F6" s="20"/>
      <c r="G6" s="21"/>
      <c r="H6" s="20"/>
      <c r="I6" s="51">
        <f t="shared" ref="I6:T6" si="0">I7+I25+I29+I46+I48+I51+I53</f>
        <v>47626.9168</v>
      </c>
      <c r="J6" s="51">
        <f t="shared" si="0"/>
        <v>47538.9168</v>
      </c>
      <c r="K6" s="51">
        <f t="shared" si="0"/>
        <v>35886.82</v>
      </c>
      <c r="L6" s="51">
        <f t="shared" si="0"/>
        <v>8660.7</v>
      </c>
      <c r="M6" s="51">
        <f t="shared" si="0"/>
        <v>1509</v>
      </c>
      <c r="N6" s="51">
        <f t="shared" si="0"/>
        <v>1214.3968</v>
      </c>
      <c r="O6" s="51">
        <f t="shared" si="0"/>
        <v>0</v>
      </c>
      <c r="P6" s="51">
        <f t="shared" si="0"/>
        <v>268</v>
      </c>
      <c r="Q6" s="51">
        <f t="shared" si="0"/>
        <v>0</v>
      </c>
      <c r="R6" s="51">
        <f t="shared" si="0"/>
        <v>0</v>
      </c>
      <c r="S6" s="51">
        <f t="shared" si="0"/>
        <v>88</v>
      </c>
      <c r="T6" s="51">
        <f t="shared" si="0"/>
        <v>0</v>
      </c>
      <c r="U6" s="59"/>
      <c r="V6" s="21"/>
      <c r="W6" s="21"/>
      <c r="X6" s="20"/>
      <c r="Y6" s="74"/>
      <c r="Z6" s="20"/>
      <c r="AA6" s="75"/>
    </row>
    <row r="7" s="3" customFormat="1" ht="70" customHeight="1" spans="1:27">
      <c r="A7" s="20" t="s">
        <v>31</v>
      </c>
      <c r="B7" s="20"/>
      <c r="C7" s="20"/>
      <c r="D7" s="20"/>
      <c r="E7" s="20"/>
      <c r="F7" s="20"/>
      <c r="G7" s="20"/>
      <c r="H7" s="22"/>
      <c r="I7" s="51">
        <f>SUM(I8:I24)</f>
        <v>23063</v>
      </c>
      <c r="J7" s="51">
        <f t="shared" ref="I7:T7" si="1">SUM(J8:J24)</f>
        <v>23043</v>
      </c>
      <c r="K7" s="51">
        <f t="shared" si="1"/>
        <v>21791</v>
      </c>
      <c r="L7" s="51">
        <f t="shared" si="1"/>
        <v>0</v>
      </c>
      <c r="M7" s="51">
        <f t="shared" si="1"/>
        <v>0</v>
      </c>
      <c r="N7" s="51">
        <f t="shared" si="1"/>
        <v>1190</v>
      </c>
      <c r="O7" s="51">
        <f t="shared" si="1"/>
        <v>0</v>
      </c>
      <c r="P7" s="51">
        <f t="shared" si="1"/>
        <v>62</v>
      </c>
      <c r="Q7" s="51">
        <f t="shared" si="1"/>
        <v>0</v>
      </c>
      <c r="R7" s="51">
        <f t="shared" si="1"/>
        <v>0</v>
      </c>
      <c r="S7" s="51">
        <f t="shared" si="1"/>
        <v>20</v>
      </c>
      <c r="T7" s="51">
        <f t="shared" si="1"/>
        <v>0</v>
      </c>
      <c r="U7" s="59"/>
      <c r="V7" s="21"/>
      <c r="W7" s="21"/>
      <c r="X7" s="20"/>
      <c r="Y7" s="20"/>
      <c r="Z7" s="20"/>
      <c r="AA7" s="75"/>
    </row>
    <row r="8" s="3" customFormat="1" ht="222" customHeight="1" spans="1:26">
      <c r="A8" s="23">
        <v>1</v>
      </c>
      <c r="B8" s="23" t="s">
        <v>32</v>
      </c>
      <c r="C8" s="23" t="s">
        <v>33</v>
      </c>
      <c r="D8" s="23" t="s">
        <v>34</v>
      </c>
      <c r="E8" s="23" t="s">
        <v>35</v>
      </c>
      <c r="F8" s="23" t="s">
        <v>36</v>
      </c>
      <c r="G8" s="23" t="s">
        <v>37</v>
      </c>
      <c r="H8" s="24" t="s">
        <v>38</v>
      </c>
      <c r="I8" s="35">
        <f>J8+R8+S8+T8</f>
        <v>980</v>
      </c>
      <c r="J8" s="36">
        <f>SUM(K8:Q8)</f>
        <v>980</v>
      </c>
      <c r="K8" s="36">
        <v>980</v>
      </c>
      <c r="L8" s="52"/>
      <c r="M8" s="52"/>
      <c r="N8" s="52"/>
      <c r="O8" s="52"/>
      <c r="P8" s="52"/>
      <c r="Q8" s="52"/>
      <c r="R8" s="52"/>
      <c r="S8" s="52"/>
      <c r="T8" s="52"/>
      <c r="U8" s="60">
        <v>2450</v>
      </c>
      <c r="V8" s="32" t="s">
        <v>39</v>
      </c>
      <c r="W8" s="32" t="s">
        <v>40</v>
      </c>
      <c r="X8" s="23" t="s">
        <v>41</v>
      </c>
      <c r="Y8" s="23" t="s">
        <v>42</v>
      </c>
      <c r="Z8" s="23"/>
    </row>
    <row r="9" s="3" customFormat="1" ht="187" customHeight="1" spans="1:26">
      <c r="A9" s="23">
        <v>2</v>
      </c>
      <c r="B9" s="23" t="s">
        <v>43</v>
      </c>
      <c r="C9" s="23" t="s">
        <v>44</v>
      </c>
      <c r="D9" s="23" t="s">
        <v>34</v>
      </c>
      <c r="E9" s="23" t="s">
        <v>35</v>
      </c>
      <c r="F9" s="23" t="s">
        <v>36</v>
      </c>
      <c r="G9" s="23" t="s">
        <v>37</v>
      </c>
      <c r="H9" s="24" t="s">
        <v>45</v>
      </c>
      <c r="I9" s="35">
        <f>J9+R9+S9+T9</f>
        <v>560</v>
      </c>
      <c r="J9" s="36">
        <f>SUM(K9:Q9)</f>
        <v>560</v>
      </c>
      <c r="K9" s="36">
        <v>560</v>
      </c>
      <c r="L9" s="52"/>
      <c r="M9" s="52"/>
      <c r="N9" s="52"/>
      <c r="O9" s="52"/>
      <c r="P9" s="52"/>
      <c r="Q9" s="52"/>
      <c r="R9" s="52"/>
      <c r="S9" s="52"/>
      <c r="T9" s="52"/>
      <c r="U9" s="60">
        <v>1400</v>
      </c>
      <c r="V9" s="32" t="s">
        <v>46</v>
      </c>
      <c r="W9" s="32" t="s">
        <v>40</v>
      </c>
      <c r="X9" s="23" t="s">
        <v>41</v>
      </c>
      <c r="Y9" s="23" t="s">
        <v>42</v>
      </c>
      <c r="Z9" s="23"/>
    </row>
    <row r="10" s="3" customFormat="1" ht="180" customHeight="1" spans="1:26">
      <c r="A10" s="23">
        <v>3</v>
      </c>
      <c r="B10" s="23" t="s">
        <v>47</v>
      </c>
      <c r="C10" s="23" t="s">
        <v>48</v>
      </c>
      <c r="D10" s="23" t="s">
        <v>34</v>
      </c>
      <c r="E10" s="23" t="s">
        <v>35</v>
      </c>
      <c r="F10" s="23" t="s">
        <v>36</v>
      </c>
      <c r="G10" s="23" t="s">
        <v>37</v>
      </c>
      <c r="H10" s="24" t="s">
        <v>49</v>
      </c>
      <c r="I10" s="35">
        <f t="shared" ref="I10:I15" si="2">J10+R10+S10+T10</f>
        <v>600</v>
      </c>
      <c r="J10" s="36">
        <f t="shared" ref="J10:J15" si="3">SUM(K10:Q10)</f>
        <v>600</v>
      </c>
      <c r="K10" s="36">
        <v>600</v>
      </c>
      <c r="L10" s="52"/>
      <c r="M10" s="52"/>
      <c r="N10" s="52"/>
      <c r="O10" s="52"/>
      <c r="P10" s="52"/>
      <c r="Q10" s="52"/>
      <c r="R10" s="52"/>
      <c r="S10" s="52"/>
      <c r="T10" s="52"/>
      <c r="U10" s="60">
        <v>2000</v>
      </c>
      <c r="V10" s="32" t="s">
        <v>50</v>
      </c>
      <c r="W10" s="32" t="s">
        <v>40</v>
      </c>
      <c r="X10" s="23" t="s">
        <v>41</v>
      </c>
      <c r="Y10" s="23" t="s">
        <v>42</v>
      </c>
      <c r="Z10" s="23"/>
    </row>
    <row r="11" s="3" customFormat="1" ht="217" customHeight="1" spans="1:26">
      <c r="A11" s="23">
        <v>4</v>
      </c>
      <c r="B11" s="23" t="s">
        <v>51</v>
      </c>
      <c r="C11" s="23" t="s">
        <v>52</v>
      </c>
      <c r="D11" s="23" t="s">
        <v>34</v>
      </c>
      <c r="E11" s="23" t="s">
        <v>35</v>
      </c>
      <c r="F11" s="23" t="s">
        <v>36</v>
      </c>
      <c r="G11" s="23" t="s">
        <v>37</v>
      </c>
      <c r="H11" s="24" t="s">
        <v>53</v>
      </c>
      <c r="I11" s="35">
        <f t="shared" si="2"/>
        <v>360</v>
      </c>
      <c r="J11" s="36">
        <f t="shared" si="3"/>
        <v>360</v>
      </c>
      <c r="K11" s="36">
        <v>360</v>
      </c>
      <c r="L11" s="52"/>
      <c r="M11" s="52"/>
      <c r="N11" s="52"/>
      <c r="O11" s="52"/>
      <c r="P11" s="52"/>
      <c r="Q11" s="52"/>
      <c r="R11" s="52"/>
      <c r="S11" s="52"/>
      <c r="T11" s="52"/>
      <c r="U11" s="60">
        <v>2400</v>
      </c>
      <c r="V11" s="32" t="s">
        <v>54</v>
      </c>
      <c r="W11" s="32" t="s">
        <v>40</v>
      </c>
      <c r="X11" s="23" t="s">
        <v>41</v>
      </c>
      <c r="Y11" s="23" t="s">
        <v>42</v>
      </c>
      <c r="Z11" s="23"/>
    </row>
    <row r="12" s="4" customFormat="1" ht="409" customHeight="1" spans="1:26">
      <c r="A12" s="23">
        <v>5</v>
      </c>
      <c r="B12" s="23" t="s">
        <v>55</v>
      </c>
      <c r="C12" s="25" t="s">
        <v>56</v>
      </c>
      <c r="D12" s="23" t="s">
        <v>34</v>
      </c>
      <c r="E12" s="26" t="s">
        <v>57</v>
      </c>
      <c r="F12" s="23" t="s">
        <v>36</v>
      </c>
      <c r="G12" s="23" t="s">
        <v>58</v>
      </c>
      <c r="H12" s="27" t="s">
        <v>59</v>
      </c>
      <c r="I12" s="35">
        <f t="shared" si="2"/>
        <v>1190</v>
      </c>
      <c r="J12" s="36">
        <f t="shared" si="3"/>
        <v>1190</v>
      </c>
      <c r="K12" s="36"/>
      <c r="L12" s="52"/>
      <c r="M12" s="52"/>
      <c r="N12" s="36">
        <v>1190</v>
      </c>
      <c r="O12" s="52"/>
      <c r="P12" s="52"/>
      <c r="Q12" s="52"/>
      <c r="R12" s="52"/>
      <c r="S12" s="36"/>
      <c r="T12" s="36"/>
      <c r="U12" s="60"/>
      <c r="V12" s="61" t="s">
        <v>60</v>
      </c>
      <c r="W12" s="62" t="s">
        <v>61</v>
      </c>
      <c r="X12" s="26" t="s">
        <v>62</v>
      </c>
      <c r="Y12" s="26" t="s">
        <v>63</v>
      </c>
      <c r="Z12" s="23"/>
    </row>
    <row r="13" s="3" customFormat="1" ht="250" customHeight="1" spans="1:26">
      <c r="A13" s="23">
        <v>6</v>
      </c>
      <c r="B13" s="23" t="s">
        <v>64</v>
      </c>
      <c r="C13" s="23" t="s">
        <v>65</v>
      </c>
      <c r="D13" s="28" t="s">
        <v>66</v>
      </c>
      <c r="E13" s="23" t="s">
        <v>67</v>
      </c>
      <c r="F13" s="29" t="s">
        <v>36</v>
      </c>
      <c r="G13" s="23" t="s">
        <v>68</v>
      </c>
      <c r="H13" s="30" t="s">
        <v>69</v>
      </c>
      <c r="I13" s="36">
        <f t="shared" si="2"/>
        <v>630</v>
      </c>
      <c r="J13" s="36">
        <f t="shared" si="3"/>
        <v>630</v>
      </c>
      <c r="K13" s="36">
        <v>630</v>
      </c>
      <c r="L13" s="52"/>
      <c r="M13" s="52"/>
      <c r="N13" s="52"/>
      <c r="O13" s="52"/>
      <c r="P13" s="52"/>
      <c r="Q13" s="52"/>
      <c r="R13" s="52"/>
      <c r="S13" s="52"/>
      <c r="T13" s="52"/>
      <c r="U13" s="60"/>
      <c r="V13" s="32" t="s">
        <v>70</v>
      </c>
      <c r="W13" s="32" t="s">
        <v>71</v>
      </c>
      <c r="X13" s="23" t="s">
        <v>72</v>
      </c>
      <c r="Y13" s="23" t="s">
        <v>73</v>
      </c>
      <c r="Z13" s="53"/>
    </row>
    <row r="14" s="3" customFormat="1" ht="333" customHeight="1" spans="1:26">
      <c r="A14" s="23">
        <v>7</v>
      </c>
      <c r="B14" s="23" t="s">
        <v>74</v>
      </c>
      <c r="C14" s="23" t="s">
        <v>75</v>
      </c>
      <c r="D14" s="23" t="s">
        <v>66</v>
      </c>
      <c r="E14" s="23" t="s">
        <v>76</v>
      </c>
      <c r="F14" s="29" t="s">
        <v>36</v>
      </c>
      <c r="G14" s="23" t="s">
        <v>77</v>
      </c>
      <c r="H14" s="30" t="s">
        <v>78</v>
      </c>
      <c r="I14" s="35">
        <f t="shared" si="2"/>
        <v>5000</v>
      </c>
      <c r="J14" s="36">
        <f t="shared" si="3"/>
        <v>5000</v>
      </c>
      <c r="K14" s="36">
        <v>5000</v>
      </c>
      <c r="L14" s="52"/>
      <c r="M14" s="52"/>
      <c r="N14" s="52"/>
      <c r="O14" s="52"/>
      <c r="P14" s="52"/>
      <c r="Q14" s="52"/>
      <c r="R14" s="52"/>
      <c r="S14" s="52"/>
      <c r="T14" s="52"/>
      <c r="U14" s="60"/>
      <c r="V14" s="32" t="s">
        <v>79</v>
      </c>
      <c r="W14" s="32" t="s">
        <v>80</v>
      </c>
      <c r="X14" s="23" t="s">
        <v>41</v>
      </c>
      <c r="Y14" s="23" t="s">
        <v>42</v>
      </c>
      <c r="Z14" s="53"/>
    </row>
    <row r="15" s="3" customFormat="1" ht="381" customHeight="1" spans="1:26">
      <c r="A15" s="23">
        <v>8</v>
      </c>
      <c r="B15" s="23" t="s">
        <v>81</v>
      </c>
      <c r="C15" s="23" t="s">
        <v>82</v>
      </c>
      <c r="D15" s="23" t="s">
        <v>66</v>
      </c>
      <c r="E15" s="23" t="s">
        <v>76</v>
      </c>
      <c r="F15" s="29" t="s">
        <v>36</v>
      </c>
      <c r="G15" s="23" t="s">
        <v>83</v>
      </c>
      <c r="H15" s="30" t="s">
        <v>84</v>
      </c>
      <c r="I15" s="35">
        <f t="shared" si="2"/>
        <v>500</v>
      </c>
      <c r="J15" s="36">
        <f t="shared" si="3"/>
        <v>500</v>
      </c>
      <c r="K15" s="36">
        <v>500</v>
      </c>
      <c r="L15" s="52"/>
      <c r="M15" s="52"/>
      <c r="N15" s="52"/>
      <c r="O15" s="52"/>
      <c r="P15" s="52"/>
      <c r="Q15" s="52"/>
      <c r="R15" s="52"/>
      <c r="S15" s="52"/>
      <c r="T15" s="52"/>
      <c r="U15" s="60"/>
      <c r="V15" s="32" t="s">
        <v>85</v>
      </c>
      <c r="W15" s="32" t="s">
        <v>86</v>
      </c>
      <c r="X15" s="23" t="s">
        <v>41</v>
      </c>
      <c r="Y15" s="23" t="s">
        <v>42</v>
      </c>
      <c r="Z15" s="53"/>
    </row>
    <row r="16" s="3" customFormat="1" ht="228" customHeight="1" spans="1:26">
      <c r="A16" s="23">
        <v>9</v>
      </c>
      <c r="B16" s="23" t="s">
        <v>87</v>
      </c>
      <c r="C16" s="23" t="s">
        <v>88</v>
      </c>
      <c r="D16" s="23" t="s">
        <v>66</v>
      </c>
      <c r="E16" s="23" t="s">
        <v>89</v>
      </c>
      <c r="F16" s="29" t="s">
        <v>36</v>
      </c>
      <c r="G16" s="23" t="s">
        <v>90</v>
      </c>
      <c r="H16" s="31" t="s">
        <v>91</v>
      </c>
      <c r="I16" s="35">
        <f t="shared" ref="I16:I24" si="4">J16+R16+S16+T16</f>
        <v>5200</v>
      </c>
      <c r="J16" s="36">
        <f t="shared" ref="J16:J24" si="5">SUM(K16:Q16)</f>
        <v>5200</v>
      </c>
      <c r="K16" s="36">
        <v>5200</v>
      </c>
      <c r="L16" s="52"/>
      <c r="M16" s="52"/>
      <c r="N16" s="52"/>
      <c r="O16" s="52"/>
      <c r="P16" s="52"/>
      <c r="Q16" s="52"/>
      <c r="R16" s="52"/>
      <c r="S16" s="52"/>
      <c r="T16" s="52"/>
      <c r="U16" s="60"/>
      <c r="V16" s="32" t="s">
        <v>92</v>
      </c>
      <c r="W16" s="32" t="s">
        <v>93</v>
      </c>
      <c r="X16" s="23" t="s">
        <v>94</v>
      </c>
      <c r="Y16" s="23" t="s">
        <v>95</v>
      </c>
      <c r="Z16" s="53"/>
    </row>
    <row r="17" s="3" customFormat="1" ht="243" customHeight="1" spans="1:26">
      <c r="A17" s="23">
        <v>10</v>
      </c>
      <c r="B17" s="23" t="s">
        <v>96</v>
      </c>
      <c r="C17" s="23" t="s">
        <v>97</v>
      </c>
      <c r="D17" s="23" t="s">
        <v>66</v>
      </c>
      <c r="E17" s="23" t="s">
        <v>89</v>
      </c>
      <c r="F17" s="29" t="s">
        <v>36</v>
      </c>
      <c r="G17" s="23" t="s">
        <v>98</v>
      </c>
      <c r="H17" s="30" t="s">
        <v>99</v>
      </c>
      <c r="I17" s="35">
        <f t="shared" si="4"/>
        <v>2980</v>
      </c>
      <c r="J17" s="36">
        <f t="shared" si="5"/>
        <v>2980</v>
      </c>
      <c r="K17" s="36">
        <v>2980</v>
      </c>
      <c r="L17" s="52"/>
      <c r="M17" s="52"/>
      <c r="N17" s="52"/>
      <c r="O17" s="52"/>
      <c r="P17" s="52"/>
      <c r="Q17" s="52"/>
      <c r="R17" s="52"/>
      <c r="S17" s="52"/>
      <c r="T17" s="52"/>
      <c r="U17" s="60"/>
      <c r="V17" s="32" t="s">
        <v>100</v>
      </c>
      <c r="W17" s="32" t="s">
        <v>101</v>
      </c>
      <c r="X17" s="23" t="s">
        <v>102</v>
      </c>
      <c r="Y17" s="23" t="s">
        <v>103</v>
      </c>
      <c r="Z17" s="53"/>
    </row>
    <row r="18" s="5" customFormat="1" ht="204" customHeight="1" spans="1:26">
      <c r="A18" s="23">
        <v>11</v>
      </c>
      <c r="B18" s="23" t="s">
        <v>104</v>
      </c>
      <c r="C18" s="26" t="s">
        <v>105</v>
      </c>
      <c r="D18" s="23" t="s">
        <v>66</v>
      </c>
      <c r="E18" s="23" t="s">
        <v>89</v>
      </c>
      <c r="F18" s="26" t="s">
        <v>36</v>
      </c>
      <c r="G18" s="32" t="s">
        <v>106</v>
      </c>
      <c r="H18" s="32" t="s">
        <v>107</v>
      </c>
      <c r="I18" s="35">
        <f t="shared" si="4"/>
        <v>2980</v>
      </c>
      <c r="J18" s="36">
        <f t="shared" si="5"/>
        <v>2980</v>
      </c>
      <c r="K18" s="36">
        <v>2980</v>
      </c>
      <c r="L18" s="53"/>
      <c r="M18" s="53"/>
      <c r="N18" s="53"/>
      <c r="O18" s="53"/>
      <c r="P18" s="53"/>
      <c r="Q18" s="53"/>
      <c r="R18" s="63"/>
      <c r="S18" s="63"/>
      <c r="T18" s="63"/>
      <c r="U18" s="60"/>
      <c r="V18" s="40" t="s">
        <v>108</v>
      </c>
      <c r="W18" s="40" t="s">
        <v>109</v>
      </c>
      <c r="X18" s="23" t="s">
        <v>110</v>
      </c>
      <c r="Y18" s="23" t="s">
        <v>111</v>
      </c>
      <c r="Z18" s="23"/>
    </row>
    <row r="19" s="3" customFormat="1" ht="228" customHeight="1" spans="1:26">
      <c r="A19" s="23">
        <v>12</v>
      </c>
      <c r="B19" s="23" t="s">
        <v>112</v>
      </c>
      <c r="C19" s="23" t="s">
        <v>113</v>
      </c>
      <c r="D19" s="23" t="s">
        <v>114</v>
      </c>
      <c r="E19" s="23" t="s">
        <v>115</v>
      </c>
      <c r="F19" s="29" t="s">
        <v>36</v>
      </c>
      <c r="G19" s="23" t="s">
        <v>116</v>
      </c>
      <c r="H19" s="30" t="s">
        <v>117</v>
      </c>
      <c r="I19" s="35">
        <f t="shared" si="4"/>
        <v>100</v>
      </c>
      <c r="J19" s="36">
        <f t="shared" si="5"/>
        <v>100</v>
      </c>
      <c r="K19" s="36">
        <v>100</v>
      </c>
      <c r="L19" s="52"/>
      <c r="M19" s="52"/>
      <c r="N19" s="52"/>
      <c r="O19" s="52"/>
      <c r="P19" s="52"/>
      <c r="Q19" s="52"/>
      <c r="R19" s="52"/>
      <c r="S19" s="52"/>
      <c r="T19" s="52"/>
      <c r="U19" s="60"/>
      <c r="V19" s="32" t="s">
        <v>118</v>
      </c>
      <c r="W19" s="32" t="s">
        <v>119</v>
      </c>
      <c r="X19" s="23" t="s">
        <v>120</v>
      </c>
      <c r="Y19" s="23" t="s">
        <v>121</v>
      </c>
      <c r="Z19" s="53"/>
    </row>
    <row r="20" s="3" customFormat="1" ht="185" customHeight="1" spans="1:26">
      <c r="A20" s="23">
        <v>13</v>
      </c>
      <c r="B20" s="23" t="s">
        <v>122</v>
      </c>
      <c r="C20" s="23" t="s">
        <v>123</v>
      </c>
      <c r="D20" s="23" t="s">
        <v>124</v>
      </c>
      <c r="E20" s="23" t="s">
        <v>124</v>
      </c>
      <c r="F20" s="29" t="s">
        <v>36</v>
      </c>
      <c r="G20" s="23" t="s">
        <v>125</v>
      </c>
      <c r="H20" s="30" t="s">
        <v>126</v>
      </c>
      <c r="I20" s="35">
        <f t="shared" si="4"/>
        <v>306</v>
      </c>
      <c r="J20" s="36">
        <f t="shared" si="5"/>
        <v>306</v>
      </c>
      <c r="K20" s="36">
        <v>306</v>
      </c>
      <c r="L20" s="52"/>
      <c r="M20" s="52"/>
      <c r="N20" s="52"/>
      <c r="O20" s="52"/>
      <c r="P20" s="52"/>
      <c r="Q20" s="52"/>
      <c r="R20" s="52"/>
      <c r="S20" s="52"/>
      <c r="T20" s="52"/>
      <c r="U20" s="60"/>
      <c r="V20" s="32" t="s">
        <v>127</v>
      </c>
      <c r="W20" s="32" t="s">
        <v>128</v>
      </c>
      <c r="X20" s="23" t="s">
        <v>129</v>
      </c>
      <c r="Y20" s="23" t="s">
        <v>130</v>
      </c>
      <c r="Z20" s="53"/>
    </row>
    <row r="21" s="3" customFormat="1" ht="237" customHeight="1" spans="1:26">
      <c r="A21" s="23">
        <v>14</v>
      </c>
      <c r="B21" s="23" t="s">
        <v>131</v>
      </c>
      <c r="C21" s="23" t="s">
        <v>132</v>
      </c>
      <c r="D21" s="23" t="s">
        <v>66</v>
      </c>
      <c r="E21" s="23" t="s">
        <v>89</v>
      </c>
      <c r="F21" s="29" t="s">
        <v>36</v>
      </c>
      <c r="G21" s="23" t="s">
        <v>133</v>
      </c>
      <c r="H21" s="30" t="s">
        <v>134</v>
      </c>
      <c r="I21" s="36">
        <f t="shared" si="4"/>
        <v>925</v>
      </c>
      <c r="J21" s="36">
        <f t="shared" si="5"/>
        <v>925</v>
      </c>
      <c r="K21" s="36">
        <v>925</v>
      </c>
      <c r="L21" s="52"/>
      <c r="M21" s="52"/>
      <c r="N21" s="52"/>
      <c r="O21" s="52"/>
      <c r="P21" s="52"/>
      <c r="Q21" s="52"/>
      <c r="R21" s="52"/>
      <c r="S21" s="52"/>
      <c r="T21" s="52"/>
      <c r="U21" s="36"/>
      <c r="V21" s="32" t="s">
        <v>135</v>
      </c>
      <c r="W21" s="32" t="s">
        <v>136</v>
      </c>
      <c r="X21" s="23" t="s">
        <v>72</v>
      </c>
      <c r="Y21" s="23" t="s">
        <v>73</v>
      </c>
      <c r="Z21" s="53"/>
    </row>
    <row r="22" s="3" customFormat="1" ht="192" customHeight="1" spans="1:26">
      <c r="A22" s="23">
        <v>15</v>
      </c>
      <c r="B22" s="23" t="s">
        <v>137</v>
      </c>
      <c r="C22" s="23" t="s">
        <v>138</v>
      </c>
      <c r="D22" s="33" t="s">
        <v>114</v>
      </c>
      <c r="E22" s="33" t="s">
        <v>139</v>
      </c>
      <c r="F22" s="23" t="s">
        <v>140</v>
      </c>
      <c r="G22" s="23" t="s">
        <v>141</v>
      </c>
      <c r="H22" s="31" t="s">
        <v>142</v>
      </c>
      <c r="I22" s="35">
        <f t="shared" si="4"/>
        <v>390</v>
      </c>
      <c r="J22" s="36">
        <f t="shared" si="5"/>
        <v>390</v>
      </c>
      <c r="K22" s="36">
        <v>390</v>
      </c>
      <c r="L22" s="52"/>
      <c r="M22" s="52"/>
      <c r="N22" s="52"/>
      <c r="O22" s="52"/>
      <c r="P22" s="52"/>
      <c r="Q22" s="52"/>
      <c r="R22" s="52"/>
      <c r="S22" s="52"/>
      <c r="T22" s="52"/>
      <c r="U22" s="60"/>
      <c r="V22" s="32" t="s">
        <v>143</v>
      </c>
      <c r="W22" s="32" t="s">
        <v>144</v>
      </c>
      <c r="X22" s="23" t="s">
        <v>72</v>
      </c>
      <c r="Y22" s="23" t="s">
        <v>73</v>
      </c>
      <c r="Z22" s="53"/>
    </row>
    <row r="23" s="3" customFormat="1" ht="192" customHeight="1" spans="1:26">
      <c r="A23" s="23">
        <v>16</v>
      </c>
      <c r="B23" s="23" t="s">
        <v>145</v>
      </c>
      <c r="C23" s="34" t="s">
        <v>146</v>
      </c>
      <c r="D23" s="35" t="s">
        <v>114</v>
      </c>
      <c r="E23" s="35" t="s">
        <v>139</v>
      </c>
      <c r="F23" s="26" t="s">
        <v>36</v>
      </c>
      <c r="G23" s="26" t="s">
        <v>147</v>
      </c>
      <c r="H23" s="31" t="s">
        <v>148</v>
      </c>
      <c r="I23" s="35">
        <f t="shared" si="4"/>
        <v>62</v>
      </c>
      <c r="J23" s="36">
        <f t="shared" si="5"/>
        <v>62</v>
      </c>
      <c r="K23" s="36"/>
      <c r="L23" s="52"/>
      <c r="M23" s="52"/>
      <c r="N23" s="52"/>
      <c r="O23" s="52"/>
      <c r="P23" s="52">
        <v>62</v>
      </c>
      <c r="Q23" s="52"/>
      <c r="R23" s="52"/>
      <c r="S23" s="52"/>
      <c r="T23" s="52"/>
      <c r="U23" s="60"/>
      <c r="V23" s="32" t="s">
        <v>149</v>
      </c>
      <c r="W23" s="32" t="s">
        <v>150</v>
      </c>
      <c r="X23" s="36" t="s">
        <v>151</v>
      </c>
      <c r="Y23" s="36" t="s">
        <v>152</v>
      </c>
      <c r="Z23" s="53"/>
    </row>
    <row r="24" s="5" customFormat="1" ht="322" customHeight="1" spans="1:26">
      <c r="A24" s="23">
        <v>17</v>
      </c>
      <c r="B24" s="23" t="s">
        <v>153</v>
      </c>
      <c r="C24" s="36" t="s">
        <v>154</v>
      </c>
      <c r="D24" s="26" t="s">
        <v>155</v>
      </c>
      <c r="E24" s="26" t="s">
        <v>156</v>
      </c>
      <c r="F24" s="26" t="s">
        <v>36</v>
      </c>
      <c r="G24" s="23" t="s">
        <v>157</v>
      </c>
      <c r="H24" s="37" t="s">
        <v>158</v>
      </c>
      <c r="I24" s="35">
        <f t="shared" si="4"/>
        <v>300</v>
      </c>
      <c r="J24" s="36">
        <f t="shared" si="5"/>
        <v>280</v>
      </c>
      <c r="K24" s="36">
        <v>280</v>
      </c>
      <c r="L24" s="52"/>
      <c r="M24" s="52"/>
      <c r="N24" s="52"/>
      <c r="O24" s="52"/>
      <c r="P24" s="52"/>
      <c r="Q24" s="52"/>
      <c r="R24" s="36"/>
      <c r="S24" s="36">
        <v>20</v>
      </c>
      <c r="T24" s="36"/>
      <c r="U24" s="60">
        <v>2491</v>
      </c>
      <c r="V24" s="64" t="s">
        <v>159</v>
      </c>
      <c r="W24" s="65" t="s">
        <v>160</v>
      </c>
      <c r="X24" s="23" t="s">
        <v>41</v>
      </c>
      <c r="Y24" s="23" t="s">
        <v>42</v>
      </c>
      <c r="Z24" s="23"/>
    </row>
    <row r="25" s="6" customFormat="1" ht="70" customHeight="1" spans="1:27">
      <c r="A25" s="38" t="s">
        <v>161</v>
      </c>
      <c r="B25" s="38"/>
      <c r="C25" s="38"/>
      <c r="D25" s="38"/>
      <c r="E25" s="38"/>
      <c r="F25" s="38"/>
      <c r="G25" s="20"/>
      <c r="H25" s="21"/>
      <c r="I25" s="51">
        <f>SUM(I26:I28)</f>
        <v>4083.7</v>
      </c>
      <c r="J25" s="51">
        <f t="shared" ref="I25:T25" si="6">SUM(J26:J28)</f>
        <v>4015.7</v>
      </c>
      <c r="K25" s="51">
        <f t="shared" si="6"/>
        <v>180</v>
      </c>
      <c r="L25" s="51">
        <f t="shared" si="6"/>
        <v>3835.7</v>
      </c>
      <c r="M25" s="51">
        <f t="shared" si="6"/>
        <v>0</v>
      </c>
      <c r="N25" s="51">
        <f t="shared" si="6"/>
        <v>0</v>
      </c>
      <c r="O25" s="51">
        <f t="shared" si="6"/>
        <v>0</v>
      </c>
      <c r="P25" s="51">
        <f t="shared" si="6"/>
        <v>0</v>
      </c>
      <c r="Q25" s="51">
        <f t="shared" si="6"/>
        <v>0</v>
      </c>
      <c r="R25" s="51">
        <f t="shared" si="6"/>
        <v>0</v>
      </c>
      <c r="S25" s="51">
        <f t="shared" si="6"/>
        <v>68</v>
      </c>
      <c r="T25" s="51">
        <f t="shared" si="6"/>
        <v>0</v>
      </c>
      <c r="U25" s="66"/>
      <c r="V25" s="66"/>
      <c r="W25" s="66"/>
      <c r="X25" s="20"/>
      <c r="Y25" s="76"/>
      <c r="Z25" s="76"/>
      <c r="AA25" s="75"/>
    </row>
    <row r="26" s="6" customFormat="1" ht="240" customHeight="1" spans="1:26">
      <c r="A26" s="23">
        <v>18</v>
      </c>
      <c r="B26" s="23" t="s">
        <v>162</v>
      </c>
      <c r="C26" s="26" t="s">
        <v>163</v>
      </c>
      <c r="D26" s="34" t="s">
        <v>164</v>
      </c>
      <c r="E26" s="34" t="s">
        <v>164</v>
      </c>
      <c r="F26" s="26" t="s">
        <v>36</v>
      </c>
      <c r="G26" s="39" t="s">
        <v>37</v>
      </c>
      <c r="H26" s="32" t="s">
        <v>165</v>
      </c>
      <c r="I26" s="35">
        <f>J26+R26+S26+T26</f>
        <v>866.4</v>
      </c>
      <c r="J26" s="36">
        <f>SUM(K26:Q26)</f>
        <v>866.4</v>
      </c>
      <c r="K26" s="52"/>
      <c r="L26" s="36">
        <v>866.4</v>
      </c>
      <c r="M26" s="52"/>
      <c r="N26" s="52"/>
      <c r="O26" s="52"/>
      <c r="P26" s="52"/>
      <c r="Q26" s="52"/>
      <c r="R26" s="52"/>
      <c r="S26" s="52"/>
      <c r="T26" s="52"/>
      <c r="U26" s="60">
        <v>722</v>
      </c>
      <c r="V26" s="32" t="s">
        <v>166</v>
      </c>
      <c r="W26" s="40" t="s">
        <v>167</v>
      </c>
      <c r="X26" s="23" t="s">
        <v>168</v>
      </c>
      <c r="Y26" s="23" t="s">
        <v>169</v>
      </c>
      <c r="Z26" s="23"/>
    </row>
    <row r="27" s="6" customFormat="1" ht="351" customHeight="1" spans="1:26">
      <c r="A27" s="23">
        <v>19</v>
      </c>
      <c r="B27" s="23" t="s">
        <v>170</v>
      </c>
      <c r="C27" s="26" t="s">
        <v>171</v>
      </c>
      <c r="D27" s="34" t="s">
        <v>164</v>
      </c>
      <c r="E27" s="34" t="s">
        <v>164</v>
      </c>
      <c r="F27" s="26" t="s">
        <v>36</v>
      </c>
      <c r="G27" s="39" t="s">
        <v>37</v>
      </c>
      <c r="H27" s="32" t="s">
        <v>172</v>
      </c>
      <c r="I27" s="35">
        <f>J27+R27+S27+T27</f>
        <v>2757.3</v>
      </c>
      <c r="J27" s="36">
        <f>SUM(K27:Q27)</f>
        <v>2689.3</v>
      </c>
      <c r="K27" s="52"/>
      <c r="L27" s="35">
        <v>2689.3</v>
      </c>
      <c r="M27" s="52"/>
      <c r="N27" s="52"/>
      <c r="O27" s="52"/>
      <c r="P27" s="52"/>
      <c r="Q27" s="52"/>
      <c r="R27" s="52"/>
      <c r="S27" s="36">
        <v>68</v>
      </c>
      <c r="T27" s="52"/>
      <c r="U27" s="60">
        <v>1313</v>
      </c>
      <c r="V27" s="32" t="s">
        <v>173</v>
      </c>
      <c r="W27" s="32" t="s">
        <v>174</v>
      </c>
      <c r="X27" s="23" t="s">
        <v>175</v>
      </c>
      <c r="Y27" s="23" t="s">
        <v>176</v>
      </c>
      <c r="Z27" s="23"/>
    </row>
    <row r="28" s="6" customFormat="1" ht="291" customHeight="1" spans="1:26">
      <c r="A28" s="23">
        <v>20</v>
      </c>
      <c r="B28" s="23" t="s">
        <v>177</v>
      </c>
      <c r="C28" s="35" t="s">
        <v>178</v>
      </c>
      <c r="D28" s="35" t="s">
        <v>179</v>
      </c>
      <c r="E28" s="35" t="s">
        <v>180</v>
      </c>
      <c r="F28" s="26" t="s">
        <v>36</v>
      </c>
      <c r="G28" s="39" t="s">
        <v>37</v>
      </c>
      <c r="H28" s="40" t="s">
        <v>181</v>
      </c>
      <c r="I28" s="35">
        <f>J28+R28+S28+T28</f>
        <v>460</v>
      </c>
      <c r="J28" s="36">
        <f>SUM(K28:Q28)</f>
        <v>460</v>
      </c>
      <c r="K28" s="36">
        <v>180</v>
      </c>
      <c r="L28" s="36">
        <v>280</v>
      </c>
      <c r="M28" s="52"/>
      <c r="N28" s="52"/>
      <c r="O28" s="52"/>
      <c r="P28" s="52"/>
      <c r="Q28" s="52"/>
      <c r="R28" s="52"/>
      <c r="S28" s="52"/>
      <c r="T28" s="52"/>
      <c r="U28" s="67">
        <v>4700</v>
      </c>
      <c r="V28" s="40" t="s">
        <v>182</v>
      </c>
      <c r="W28" s="40" t="s">
        <v>183</v>
      </c>
      <c r="X28" s="23" t="s">
        <v>184</v>
      </c>
      <c r="Y28" s="23" t="s">
        <v>185</v>
      </c>
      <c r="Z28" s="26"/>
    </row>
    <row r="29" s="6" customFormat="1" ht="70" customHeight="1" spans="1:27">
      <c r="A29" s="38" t="s">
        <v>186</v>
      </c>
      <c r="B29" s="38"/>
      <c r="C29" s="38"/>
      <c r="D29" s="38"/>
      <c r="E29" s="38"/>
      <c r="F29" s="38"/>
      <c r="G29" s="20"/>
      <c r="H29" s="21"/>
      <c r="I29" s="51">
        <f t="shared" ref="I29:T29" si="7">SUM(I30:I45)</f>
        <v>18681.57</v>
      </c>
      <c r="J29" s="51">
        <f t="shared" si="7"/>
        <v>18681.57</v>
      </c>
      <c r="K29" s="51">
        <f t="shared" si="7"/>
        <v>12141.57</v>
      </c>
      <c r="L29" s="51">
        <f t="shared" si="7"/>
        <v>4825</v>
      </c>
      <c r="M29" s="51">
        <f t="shared" si="7"/>
        <v>1509</v>
      </c>
      <c r="N29" s="51">
        <f t="shared" si="7"/>
        <v>0</v>
      </c>
      <c r="O29" s="51">
        <f t="shared" si="7"/>
        <v>0</v>
      </c>
      <c r="P29" s="51">
        <f t="shared" si="7"/>
        <v>206</v>
      </c>
      <c r="Q29" s="51">
        <f t="shared" si="7"/>
        <v>0</v>
      </c>
      <c r="R29" s="51">
        <f t="shared" si="7"/>
        <v>0</v>
      </c>
      <c r="S29" s="51">
        <f t="shared" si="7"/>
        <v>0</v>
      </c>
      <c r="T29" s="51">
        <f t="shared" si="7"/>
        <v>0</v>
      </c>
      <c r="U29" s="66"/>
      <c r="V29" s="66"/>
      <c r="W29" s="66"/>
      <c r="X29" s="20"/>
      <c r="Y29" s="76"/>
      <c r="Z29" s="76"/>
      <c r="AA29" s="75"/>
    </row>
    <row r="30" s="6" customFormat="1" ht="180" customHeight="1" spans="1:26">
      <c r="A30" s="26">
        <v>21</v>
      </c>
      <c r="B30" s="23" t="s">
        <v>187</v>
      </c>
      <c r="C30" s="26" t="s">
        <v>188</v>
      </c>
      <c r="D30" s="26" t="s">
        <v>189</v>
      </c>
      <c r="E30" s="26" t="s">
        <v>190</v>
      </c>
      <c r="F30" s="26" t="s">
        <v>36</v>
      </c>
      <c r="G30" s="23" t="s">
        <v>191</v>
      </c>
      <c r="H30" s="32" t="s">
        <v>192</v>
      </c>
      <c r="I30" s="35">
        <f t="shared" ref="I30:I35" si="8">J30+R30+S30+T30</f>
        <v>400</v>
      </c>
      <c r="J30" s="36">
        <f>SUM(K30:Q30)</f>
        <v>400</v>
      </c>
      <c r="K30" s="36"/>
      <c r="L30" s="36"/>
      <c r="M30" s="36">
        <v>400</v>
      </c>
      <c r="N30" s="36"/>
      <c r="O30" s="36"/>
      <c r="P30" s="36"/>
      <c r="Q30" s="36"/>
      <c r="R30" s="36"/>
      <c r="S30" s="36"/>
      <c r="T30" s="36"/>
      <c r="U30" s="60"/>
      <c r="V30" s="32" t="s">
        <v>193</v>
      </c>
      <c r="W30" s="32" t="s">
        <v>194</v>
      </c>
      <c r="X30" s="23" t="s">
        <v>195</v>
      </c>
      <c r="Y30" s="23" t="s">
        <v>196</v>
      </c>
      <c r="Z30" s="23"/>
    </row>
    <row r="31" s="6" customFormat="1" ht="180" customHeight="1" spans="1:26">
      <c r="A31" s="26">
        <v>22</v>
      </c>
      <c r="B31" s="23" t="s">
        <v>197</v>
      </c>
      <c r="C31" s="26" t="s">
        <v>198</v>
      </c>
      <c r="D31" s="26" t="s">
        <v>189</v>
      </c>
      <c r="E31" s="26" t="s">
        <v>190</v>
      </c>
      <c r="F31" s="26" t="s">
        <v>36</v>
      </c>
      <c r="G31" s="23" t="s">
        <v>199</v>
      </c>
      <c r="H31" s="32" t="s">
        <v>200</v>
      </c>
      <c r="I31" s="35">
        <f t="shared" si="8"/>
        <v>395</v>
      </c>
      <c r="J31" s="36">
        <f>SUM(K31:Q31)</f>
        <v>395</v>
      </c>
      <c r="K31" s="36"/>
      <c r="L31" s="36"/>
      <c r="M31" s="36">
        <v>395</v>
      </c>
      <c r="N31" s="36"/>
      <c r="O31" s="36"/>
      <c r="P31" s="36"/>
      <c r="Q31" s="36"/>
      <c r="R31" s="36"/>
      <c r="S31" s="36"/>
      <c r="T31" s="36"/>
      <c r="U31" s="60"/>
      <c r="V31" s="32" t="s">
        <v>201</v>
      </c>
      <c r="W31" s="32" t="s">
        <v>202</v>
      </c>
      <c r="X31" s="23" t="s">
        <v>203</v>
      </c>
      <c r="Y31" s="23" t="s">
        <v>204</v>
      </c>
      <c r="Z31" s="23"/>
    </row>
    <row r="32" s="6" customFormat="1" ht="180" customHeight="1" spans="1:26">
      <c r="A32" s="26">
        <v>23</v>
      </c>
      <c r="B32" s="23" t="s">
        <v>205</v>
      </c>
      <c r="C32" s="26" t="s">
        <v>206</v>
      </c>
      <c r="D32" s="26" t="s">
        <v>189</v>
      </c>
      <c r="E32" s="26" t="s">
        <v>190</v>
      </c>
      <c r="F32" s="26" t="s">
        <v>36</v>
      </c>
      <c r="G32" s="23" t="s">
        <v>58</v>
      </c>
      <c r="H32" s="32" t="s">
        <v>207</v>
      </c>
      <c r="I32" s="35">
        <f t="shared" si="8"/>
        <v>350</v>
      </c>
      <c r="J32" s="36">
        <f>SUM(K32:Q32)</f>
        <v>350</v>
      </c>
      <c r="K32" s="36"/>
      <c r="L32" s="36"/>
      <c r="M32" s="36">
        <v>350</v>
      </c>
      <c r="N32" s="36"/>
      <c r="O32" s="36"/>
      <c r="P32" s="36"/>
      <c r="Q32" s="36"/>
      <c r="R32" s="36"/>
      <c r="S32" s="36"/>
      <c r="T32" s="36"/>
      <c r="U32" s="60"/>
      <c r="V32" s="32" t="s">
        <v>208</v>
      </c>
      <c r="W32" s="32" t="s">
        <v>209</v>
      </c>
      <c r="X32" s="23" t="s">
        <v>210</v>
      </c>
      <c r="Y32" s="23" t="s">
        <v>211</v>
      </c>
      <c r="Z32" s="23"/>
    </row>
    <row r="33" s="6" customFormat="1" ht="156" customHeight="1" spans="1:26">
      <c r="A33" s="26">
        <v>24</v>
      </c>
      <c r="B33" s="23" t="s">
        <v>212</v>
      </c>
      <c r="C33" s="26" t="s">
        <v>213</v>
      </c>
      <c r="D33" s="26" t="s">
        <v>189</v>
      </c>
      <c r="E33" s="26" t="s">
        <v>190</v>
      </c>
      <c r="F33" s="26" t="s">
        <v>36</v>
      </c>
      <c r="G33" s="23" t="s">
        <v>214</v>
      </c>
      <c r="H33" s="32" t="s">
        <v>215</v>
      </c>
      <c r="I33" s="35">
        <f t="shared" si="8"/>
        <v>364</v>
      </c>
      <c r="J33" s="36">
        <f t="shared" ref="J33:J40" si="9">SUM(K33:Q33)</f>
        <v>364</v>
      </c>
      <c r="K33" s="36"/>
      <c r="L33" s="36"/>
      <c r="M33" s="36">
        <v>364</v>
      </c>
      <c r="N33" s="36"/>
      <c r="O33" s="36"/>
      <c r="P33" s="36"/>
      <c r="Q33" s="36"/>
      <c r="R33" s="36"/>
      <c r="S33" s="36"/>
      <c r="T33" s="36"/>
      <c r="U33" s="60"/>
      <c r="V33" s="32" t="s">
        <v>216</v>
      </c>
      <c r="W33" s="32" t="s">
        <v>217</v>
      </c>
      <c r="X33" s="23" t="s">
        <v>218</v>
      </c>
      <c r="Y33" s="23" t="s">
        <v>219</v>
      </c>
      <c r="Z33" s="23"/>
    </row>
    <row r="34" s="6" customFormat="1" ht="267" customHeight="1" spans="1:26">
      <c r="A34" s="26">
        <v>25</v>
      </c>
      <c r="B34" s="23" t="s">
        <v>220</v>
      </c>
      <c r="C34" s="26" t="s">
        <v>221</v>
      </c>
      <c r="D34" s="26" t="s">
        <v>189</v>
      </c>
      <c r="E34" s="26" t="s">
        <v>190</v>
      </c>
      <c r="F34" s="26" t="s">
        <v>140</v>
      </c>
      <c r="G34" s="23" t="s">
        <v>222</v>
      </c>
      <c r="H34" s="32" t="s">
        <v>223</v>
      </c>
      <c r="I34" s="35">
        <f t="shared" si="8"/>
        <v>1250</v>
      </c>
      <c r="J34" s="36">
        <f t="shared" si="9"/>
        <v>1250</v>
      </c>
      <c r="K34" s="36"/>
      <c r="L34" s="36">
        <v>1250</v>
      </c>
      <c r="M34" s="36"/>
      <c r="N34" s="36"/>
      <c r="O34" s="36"/>
      <c r="P34" s="36"/>
      <c r="Q34" s="36"/>
      <c r="R34" s="36"/>
      <c r="S34" s="36"/>
      <c r="T34" s="36"/>
      <c r="U34" s="60"/>
      <c r="V34" s="32" t="s">
        <v>224</v>
      </c>
      <c r="W34" s="32" t="s">
        <v>225</v>
      </c>
      <c r="X34" s="23" t="s">
        <v>168</v>
      </c>
      <c r="Y34" s="23" t="s">
        <v>226</v>
      </c>
      <c r="Z34" s="23"/>
    </row>
    <row r="35" s="6" customFormat="1" ht="270" customHeight="1" spans="1:26">
      <c r="A35" s="26">
        <v>26</v>
      </c>
      <c r="B35" s="23" t="s">
        <v>227</v>
      </c>
      <c r="C35" s="26" t="s">
        <v>228</v>
      </c>
      <c r="D35" s="26" t="s">
        <v>189</v>
      </c>
      <c r="E35" s="26" t="s">
        <v>190</v>
      </c>
      <c r="F35" s="26" t="s">
        <v>36</v>
      </c>
      <c r="G35" s="23" t="s">
        <v>229</v>
      </c>
      <c r="H35" s="32" t="s">
        <v>230</v>
      </c>
      <c r="I35" s="35">
        <f t="shared" si="8"/>
        <v>675</v>
      </c>
      <c r="J35" s="36">
        <f t="shared" si="9"/>
        <v>675</v>
      </c>
      <c r="K35" s="23"/>
      <c r="L35" s="23">
        <v>675</v>
      </c>
      <c r="M35" s="36"/>
      <c r="N35" s="36"/>
      <c r="O35" s="36"/>
      <c r="P35" s="36"/>
      <c r="Q35" s="36"/>
      <c r="R35" s="36"/>
      <c r="S35" s="36"/>
      <c r="T35" s="36"/>
      <c r="U35" s="60"/>
      <c r="V35" s="32" t="s">
        <v>231</v>
      </c>
      <c r="W35" s="32" t="s">
        <v>225</v>
      </c>
      <c r="X35" s="23" t="s">
        <v>168</v>
      </c>
      <c r="Y35" s="23" t="s">
        <v>226</v>
      </c>
      <c r="Z35" s="23"/>
    </row>
    <row r="36" s="6" customFormat="1" ht="219" customHeight="1" spans="1:26">
      <c r="A36" s="26">
        <v>27</v>
      </c>
      <c r="B36" s="23" t="s">
        <v>232</v>
      </c>
      <c r="C36" s="26" t="s">
        <v>233</v>
      </c>
      <c r="D36" s="26" t="s">
        <v>189</v>
      </c>
      <c r="E36" s="26" t="s">
        <v>190</v>
      </c>
      <c r="F36" s="26" t="s">
        <v>36</v>
      </c>
      <c r="G36" s="23" t="s">
        <v>58</v>
      </c>
      <c r="H36" s="32" t="s">
        <v>234</v>
      </c>
      <c r="I36" s="35">
        <v>2000</v>
      </c>
      <c r="J36" s="36">
        <f t="shared" si="9"/>
        <v>2000</v>
      </c>
      <c r="K36" s="23">
        <v>2000</v>
      </c>
      <c r="L36" s="23"/>
      <c r="M36" s="36"/>
      <c r="N36" s="36"/>
      <c r="O36" s="36"/>
      <c r="P36" s="36"/>
      <c r="Q36" s="36"/>
      <c r="R36" s="36"/>
      <c r="S36" s="36"/>
      <c r="T36" s="36"/>
      <c r="U36" s="60"/>
      <c r="V36" s="32" t="s">
        <v>235</v>
      </c>
      <c r="W36" s="32" t="s">
        <v>225</v>
      </c>
      <c r="X36" s="23" t="s">
        <v>168</v>
      </c>
      <c r="Y36" s="23" t="s">
        <v>226</v>
      </c>
      <c r="Z36" s="23"/>
    </row>
    <row r="37" s="6" customFormat="1" ht="277" customHeight="1" spans="1:27">
      <c r="A37" s="26">
        <v>28</v>
      </c>
      <c r="B37" s="23" t="s">
        <v>236</v>
      </c>
      <c r="C37" s="26" t="s">
        <v>237</v>
      </c>
      <c r="D37" s="26" t="s">
        <v>189</v>
      </c>
      <c r="E37" s="26" t="s">
        <v>238</v>
      </c>
      <c r="F37" s="26" t="s">
        <v>36</v>
      </c>
      <c r="G37" s="23" t="s">
        <v>239</v>
      </c>
      <c r="H37" s="32" t="s">
        <v>240</v>
      </c>
      <c r="I37" s="35">
        <f>J37+R37+S37+T37</f>
        <v>1500</v>
      </c>
      <c r="J37" s="36">
        <f t="shared" si="9"/>
        <v>1500</v>
      </c>
      <c r="K37" s="36">
        <v>1500</v>
      </c>
      <c r="L37" s="36"/>
      <c r="M37" s="36"/>
      <c r="N37" s="36"/>
      <c r="O37" s="36"/>
      <c r="P37" s="36"/>
      <c r="Q37" s="36"/>
      <c r="R37" s="36"/>
      <c r="S37" s="36"/>
      <c r="T37" s="36"/>
      <c r="U37" s="60"/>
      <c r="V37" s="32" t="s">
        <v>241</v>
      </c>
      <c r="W37" s="32" t="s">
        <v>225</v>
      </c>
      <c r="X37" s="23" t="s">
        <v>168</v>
      </c>
      <c r="Y37" s="23" t="s">
        <v>226</v>
      </c>
      <c r="Z37" s="23"/>
      <c r="AA37" s="77"/>
    </row>
    <row r="38" s="6" customFormat="1" ht="250" customHeight="1" spans="1:26">
      <c r="A38" s="26">
        <v>29</v>
      </c>
      <c r="B38" s="23" t="s">
        <v>242</v>
      </c>
      <c r="C38" s="26" t="s">
        <v>243</v>
      </c>
      <c r="D38" s="26" t="s">
        <v>189</v>
      </c>
      <c r="E38" s="26" t="s">
        <v>238</v>
      </c>
      <c r="F38" s="26" t="s">
        <v>36</v>
      </c>
      <c r="G38" s="23" t="s">
        <v>244</v>
      </c>
      <c r="H38" s="32" t="s">
        <v>245</v>
      </c>
      <c r="I38" s="35">
        <f>J38+R38+S38+T38</f>
        <v>2900</v>
      </c>
      <c r="J38" s="36">
        <f t="shared" si="9"/>
        <v>2900</v>
      </c>
      <c r="K38" s="36"/>
      <c r="L38" s="36">
        <v>2900</v>
      </c>
      <c r="M38" s="36"/>
      <c r="N38" s="36"/>
      <c r="O38" s="36"/>
      <c r="P38" s="36"/>
      <c r="Q38" s="36"/>
      <c r="R38" s="36"/>
      <c r="S38" s="36"/>
      <c r="T38" s="36"/>
      <c r="U38" s="60"/>
      <c r="V38" s="32" t="s">
        <v>246</v>
      </c>
      <c r="W38" s="32" t="s">
        <v>225</v>
      </c>
      <c r="X38" s="23" t="s">
        <v>168</v>
      </c>
      <c r="Y38" s="23" t="s">
        <v>226</v>
      </c>
      <c r="Z38" s="23"/>
    </row>
    <row r="39" s="6" customFormat="1" ht="249" customHeight="1" spans="1:26">
      <c r="A39" s="26">
        <v>30</v>
      </c>
      <c r="B39" s="23" t="s">
        <v>247</v>
      </c>
      <c r="C39" s="26" t="s">
        <v>248</v>
      </c>
      <c r="D39" s="26" t="s">
        <v>189</v>
      </c>
      <c r="E39" s="26" t="s">
        <v>238</v>
      </c>
      <c r="F39" s="26" t="s">
        <v>36</v>
      </c>
      <c r="G39" s="23" t="s">
        <v>249</v>
      </c>
      <c r="H39" s="32" t="s">
        <v>250</v>
      </c>
      <c r="I39" s="35">
        <f>J39+R39+S39+T39</f>
        <v>156</v>
      </c>
      <c r="J39" s="36">
        <f t="shared" si="9"/>
        <v>156</v>
      </c>
      <c r="K39" s="52"/>
      <c r="L39" s="52"/>
      <c r="M39" s="52"/>
      <c r="N39" s="36"/>
      <c r="O39" s="36"/>
      <c r="P39" s="36">
        <v>156</v>
      </c>
      <c r="Q39" s="52"/>
      <c r="R39" s="52"/>
      <c r="S39" s="52"/>
      <c r="T39" s="52"/>
      <c r="U39" s="60"/>
      <c r="V39" s="32" t="s">
        <v>251</v>
      </c>
      <c r="W39" s="32" t="s">
        <v>252</v>
      </c>
      <c r="X39" s="23" t="s">
        <v>253</v>
      </c>
      <c r="Y39" s="23" t="s">
        <v>254</v>
      </c>
      <c r="Z39" s="23"/>
    </row>
    <row r="40" s="6" customFormat="1" ht="180" customHeight="1" spans="1:26">
      <c r="A40" s="26">
        <v>31</v>
      </c>
      <c r="B40" s="23" t="s">
        <v>255</v>
      </c>
      <c r="C40" s="26" t="s">
        <v>256</v>
      </c>
      <c r="D40" s="26" t="s">
        <v>189</v>
      </c>
      <c r="E40" s="26" t="s">
        <v>257</v>
      </c>
      <c r="F40" s="26" t="s">
        <v>36</v>
      </c>
      <c r="G40" s="23" t="s">
        <v>249</v>
      </c>
      <c r="H40" s="32" t="s">
        <v>258</v>
      </c>
      <c r="I40" s="35">
        <f>J40+R40+S40+T40</f>
        <v>50</v>
      </c>
      <c r="J40" s="36">
        <f t="shared" si="9"/>
        <v>50</v>
      </c>
      <c r="K40" s="52"/>
      <c r="L40" s="52"/>
      <c r="M40" s="52"/>
      <c r="N40" s="36"/>
      <c r="O40" s="36"/>
      <c r="P40" s="36">
        <v>50</v>
      </c>
      <c r="Q40" s="52"/>
      <c r="R40" s="52"/>
      <c r="S40" s="52"/>
      <c r="T40" s="52"/>
      <c r="U40" s="60"/>
      <c r="V40" s="32" t="s">
        <v>259</v>
      </c>
      <c r="W40" s="32" t="s">
        <v>260</v>
      </c>
      <c r="X40" s="23" t="s">
        <v>253</v>
      </c>
      <c r="Y40" s="23" t="s">
        <v>254</v>
      </c>
      <c r="Z40" s="23"/>
    </row>
    <row r="41" s="6" customFormat="1" ht="177" customHeight="1" spans="1:26">
      <c r="A41" s="26">
        <v>32</v>
      </c>
      <c r="B41" s="23" t="s">
        <v>261</v>
      </c>
      <c r="C41" s="26" t="s">
        <v>262</v>
      </c>
      <c r="D41" s="26" t="s">
        <v>189</v>
      </c>
      <c r="E41" s="26" t="s">
        <v>263</v>
      </c>
      <c r="F41" s="26" t="s">
        <v>36</v>
      </c>
      <c r="G41" s="23" t="s">
        <v>264</v>
      </c>
      <c r="H41" s="32" t="s">
        <v>265</v>
      </c>
      <c r="I41" s="35">
        <v>3416.36</v>
      </c>
      <c r="J41" s="36">
        <v>3416.36</v>
      </c>
      <c r="K41" s="36">
        <v>3416.36</v>
      </c>
      <c r="L41" s="36"/>
      <c r="M41" s="36"/>
      <c r="N41" s="36"/>
      <c r="O41" s="36"/>
      <c r="P41" s="36"/>
      <c r="Q41" s="36"/>
      <c r="R41" s="36"/>
      <c r="S41" s="36"/>
      <c r="T41" s="36"/>
      <c r="U41" s="60"/>
      <c r="V41" s="32" t="s">
        <v>266</v>
      </c>
      <c r="W41" s="32" t="s">
        <v>267</v>
      </c>
      <c r="X41" s="23" t="s">
        <v>268</v>
      </c>
      <c r="Y41" s="23" t="s">
        <v>269</v>
      </c>
      <c r="Z41" s="23"/>
    </row>
    <row r="42" s="6" customFormat="1" ht="172" customHeight="1" spans="1:26">
      <c r="A42" s="26">
        <v>33</v>
      </c>
      <c r="B42" s="23" t="s">
        <v>270</v>
      </c>
      <c r="C42" s="26" t="s">
        <v>271</v>
      </c>
      <c r="D42" s="26" t="s">
        <v>189</v>
      </c>
      <c r="E42" s="26" t="s">
        <v>263</v>
      </c>
      <c r="F42" s="26" t="s">
        <v>36</v>
      </c>
      <c r="G42" s="23" t="s">
        <v>214</v>
      </c>
      <c r="H42" s="32" t="s">
        <v>272</v>
      </c>
      <c r="I42" s="35">
        <v>4415.21</v>
      </c>
      <c r="J42" s="36">
        <v>4415.21</v>
      </c>
      <c r="K42" s="36">
        <v>4415.21</v>
      </c>
      <c r="L42" s="36"/>
      <c r="M42" s="36"/>
      <c r="N42" s="36"/>
      <c r="O42" s="36"/>
      <c r="P42" s="36"/>
      <c r="Q42" s="36"/>
      <c r="R42" s="36"/>
      <c r="S42" s="36"/>
      <c r="T42" s="36"/>
      <c r="U42" s="60"/>
      <c r="V42" s="32" t="s">
        <v>273</v>
      </c>
      <c r="W42" s="32" t="s">
        <v>267</v>
      </c>
      <c r="X42" s="23" t="s">
        <v>268</v>
      </c>
      <c r="Y42" s="23" t="s">
        <v>269</v>
      </c>
      <c r="Z42" s="23"/>
    </row>
    <row r="43" s="6" customFormat="1" ht="160" customHeight="1" spans="1:26">
      <c r="A43" s="26">
        <v>34</v>
      </c>
      <c r="B43" s="23" t="s">
        <v>274</v>
      </c>
      <c r="C43" s="26" t="s">
        <v>275</v>
      </c>
      <c r="D43" s="26" t="s">
        <v>189</v>
      </c>
      <c r="E43" s="26" t="s">
        <v>238</v>
      </c>
      <c r="F43" s="26" t="s">
        <v>36</v>
      </c>
      <c r="G43" s="23" t="s">
        <v>276</v>
      </c>
      <c r="H43" s="32" t="s">
        <v>277</v>
      </c>
      <c r="I43" s="35">
        <f>J43+R43+S43+T43</f>
        <v>150</v>
      </c>
      <c r="J43" s="36">
        <f>SUM(K43:Q43)</f>
        <v>150</v>
      </c>
      <c r="K43" s="36">
        <v>150</v>
      </c>
      <c r="L43" s="36"/>
      <c r="M43" s="36"/>
      <c r="N43" s="36"/>
      <c r="O43" s="36"/>
      <c r="P43" s="36"/>
      <c r="Q43" s="36"/>
      <c r="R43" s="36"/>
      <c r="S43" s="36"/>
      <c r="T43" s="36"/>
      <c r="U43" s="60"/>
      <c r="V43" s="32" t="s">
        <v>278</v>
      </c>
      <c r="W43" s="32" t="s">
        <v>279</v>
      </c>
      <c r="X43" s="23" t="s">
        <v>168</v>
      </c>
      <c r="Y43" s="23" t="s">
        <v>226</v>
      </c>
      <c r="Z43" s="23"/>
    </row>
    <row r="44" s="6" customFormat="1" ht="178" customHeight="1" spans="1:26">
      <c r="A44" s="26">
        <v>35</v>
      </c>
      <c r="B44" s="23" t="s">
        <v>280</v>
      </c>
      <c r="C44" s="26" t="s">
        <v>281</v>
      </c>
      <c r="D44" s="26" t="s">
        <v>189</v>
      </c>
      <c r="E44" s="26" t="s">
        <v>238</v>
      </c>
      <c r="F44" s="26" t="s">
        <v>36</v>
      </c>
      <c r="G44" s="23" t="s">
        <v>282</v>
      </c>
      <c r="H44" s="32" t="s">
        <v>283</v>
      </c>
      <c r="I44" s="35">
        <f>J44+R44+S44+T44</f>
        <v>300</v>
      </c>
      <c r="J44" s="36">
        <f>SUM(K44:Q44)</f>
        <v>300</v>
      </c>
      <c r="K44" s="36">
        <v>300</v>
      </c>
      <c r="L44" s="36"/>
      <c r="M44" s="36"/>
      <c r="N44" s="36"/>
      <c r="O44" s="36"/>
      <c r="P44" s="36"/>
      <c r="Q44" s="36"/>
      <c r="R44" s="36"/>
      <c r="S44" s="36"/>
      <c r="T44" s="36"/>
      <c r="U44" s="60"/>
      <c r="V44" s="32" t="s">
        <v>284</v>
      </c>
      <c r="W44" s="32" t="s">
        <v>285</v>
      </c>
      <c r="X44" s="23" t="s">
        <v>286</v>
      </c>
      <c r="Y44" s="23" t="s">
        <v>287</v>
      </c>
      <c r="Z44" s="23"/>
    </row>
    <row r="45" s="7" customFormat="1" ht="255" customHeight="1" spans="1:26">
      <c r="A45" s="26">
        <v>36</v>
      </c>
      <c r="B45" s="23" t="s">
        <v>288</v>
      </c>
      <c r="C45" s="26" t="s">
        <v>289</v>
      </c>
      <c r="D45" s="26" t="s">
        <v>189</v>
      </c>
      <c r="E45" s="26" t="s">
        <v>257</v>
      </c>
      <c r="F45" s="26" t="s">
        <v>36</v>
      </c>
      <c r="G45" s="23" t="s">
        <v>290</v>
      </c>
      <c r="H45" s="32" t="s">
        <v>291</v>
      </c>
      <c r="I45" s="35">
        <f>J45+R45+S45+T45</f>
        <v>360</v>
      </c>
      <c r="J45" s="36">
        <f>SUM(K45:Q45)</f>
        <v>360</v>
      </c>
      <c r="K45" s="36">
        <v>360</v>
      </c>
      <c r="L45" s="36"/>
      <c r="M45" s="36"/>
      <c r="N45" s="36"/>
      <c r="O45" s="36"/>
      <c r="P45" s="36"/>
      <c r="Q45" s="36"/>
      <c r="R45" s="36"/>
      <c r="S45" s="36"/>
      <c r="T45" s="36"/>
      <c r="U45" s="60"/>
      <c r="V45" s="32" t="s">
        <v>292</v>
      </c>
      <c r="W45" s="32" t="s">
        <v>293</v>
      </c>
      <c r="X45" s="23" t="s">
        <v>294</v>
      </c>
      <c r="Y45" s="23" t="s">
        <v>295</v>
      </c>
      <c r="Z45" s="78"/>
    </row>
    <row r="46" s="3" customFormat="1" ht="70" customHeight="1" spans="1:27">
      <c r="A46" s="38" t="s">
        <v>296</v>
      </c>
      <c r="B46" s="38"/>
      <c r="C46" s="38"/>
      <c r="D46" s="38"/>
      <c r="E46" s="38"/>
      <c r="F46" s="38"/>
      <c r="G46" s="20"/>
      <c r="H46" s="21"/>
      <c r="I46" s="54">
        <f>SUM(I47)</f>
        <v>754.5</v>
      </c>
      <c r="J46" s="54">
        <f t="shared" ref="I46:T46" si="10">SUM(J47)</f>
        <v>754.5</v>
      </c>
      <c r="K46" s="54">
        <f t="shared" si="10"/>
        <v>754.5</v>
      </c>
      <c r="L46" s="54">
        <f t="shared" si="10"/>
        <v>0</v>
      </c>
      <c r="M46" s="54">
        <f t="shared" si="10"/>
        <v>0</v>
      </c>
      <c r="N46" s="54">
        <f t="shared" si="10"/>
        <v>0</v>
      </c>
      <c r="O46" s="54">
        <f t="shared" si="10"/>
        <v>0</v>
      </c>
      <c r="P46" s="54">
        <f t="shared" si="10"/>
        <v>0</v>
      </c>
      <c r="Q46" s="54">
        <f t="shared" si="10"/>
        <v>0</v>
      </c>
      <c r="R46" s="54">
        <f t="shared" si="10"/>
        <v>0</v>
      </c>
      <c r="S46" s="54">
        <f t="shared" si="10"/>
        <v>0</v>
      </c>
      <c r="T46" s="54">
        <f t="shared" si="10"/>
        <v>0</v>
      </c>
      <c r="U46" s="66"/>
      <c r="V46" s="66"/>
      <c r="W46" s="66"/>
      <c r="X46" s="20"/>
      <c r="Y46" s="74"/>
      <c r="Z46" s="74"/>
      <c r="AA46" s="75"/>
    </row>
    <row r="47" s="5" customFormat="1" ht="222" customHeight="1" spans="1:26">
      <c r="A47" s="26">
        <v>37</v>
      </c>
      <c r="B47" s="23" t="s">
        <v>297</v>
      </c>
      <c r="C47" s="26" t="s">
        <v>298</v>
      </c>
      <c r="D47" s="35" t="s">
        <v>299</v>
      </c>
      <c r="E47" s="35" t="s">
        <v>300</v>
      </c>
      <c r="F47" s="26" t="s">
        <v>36</v>
      </c>
      <c r="G47" s="39" t="s">
        <v>37</v>
      </c>
      <c r="H47" s="41" t="s">
        <v>301</v>
      </c>
      <c r="I47" s="35">
        <f t="shared" ref="I47:I50" si="11">J47+R47+S47+T47</f>
        <v>754.5</v>
      </c>
      <c r="J47" s="36">
        <f t="shared" ref="J47:J50" si="12">SUM(K47:Q47)</f>
        <v>754.5</v>
      </c>
      <c r="K47" s="36">
        <v>754.5</v>
      </c>
      <c r="L47" s="52"/>
      <c r="M47" s="52"/>
      <c r="N47" s="52"/>
      <c r="O47" s="52"/>
      <c r="P47" s="52"/>
      <c r="Q47" s="52"/>
      <c r="R47" s="52"/>
      <c r="S47" s="52"/>
      <c r="T47" s="52"/>
      <c r="U47" s="68">
        <v>3550</v>
      </c>
      <c r="V47" s="69" t="s">
        <v>302</v>
      </c>
      <c r="W47" s="69" t="s">
        <v>303</v>
      </c>
      <c r="X47" s="39" t="s">
        <v>304</v>
      </c>
      <c r="Y47" s="23" t="s">
        <v>305</v>
      </c>
      <c r="Z47" s="79"/>
    </row>
    <row r="48" s="3" customFormat="1" ht="70" customHeight="1" spans="1:27">
      <c r="A48" s="42" t="s">
        <v>306</v>
      </c>
      <c r="B48" s="43"/>
      <c r="C48" s="44"/>
      <c r="D48" s="38"/>
      <c r="E48" s="38"/>
      <c r="F48" s="38"/>
      <c r="G48" s="20"/>
      <c r="H48" s="21"/>
      <c r="I48" s="54">
        <f>SUM(I49:I50)</f>
        <v>819.75</v>
      </c>
      <c r="J48" s="54">
        <f t="shared" ref="I48:T48" si="13">SUM(J49:J50)</f>
        <v>819.75</v>
      </c>
      <c r="K48" s="54">
        <f t="shared" si="13"/>
        <v>819.75</v>
      </c>
      <c r="L48" s="54">
        <f t="shared" si="13"/>
        <v>0</v>
      </c>
      <c r="M48" s="54">
        <f t="shared" si="13"/>
        <v>0</v>
      </c>
      <c r="N48" s="54">
        <f t="shared" si="13"/>
        <v>0</v>
      </c>
      <c r="O48" s="54">
        <f t="shared" si="13"/>
        <v>0</v>
      </c>
      <c r="P48" s="54">
        <f t="shared" si="13"/>
        <v>0</v>
      </c>
      <c r="Q48" s="54">
        <f t="shared" si="13"/>
        <v>0</v>
      </c>
      <c r="R48" s="54">
        <f t="shared" si="13"/>
        <v>0</v>
      </c>
      <c r="S48" s="54">
        <f t="shared" si="13"/>
        <v>0</v>
      </c>
      <c r="T48" s="54">
        <f t="shared" si="13"/>
        <v>0</v>
      </c>
      <c r="U48" s="66"/>
      <c r="V48" s="66"/>
      <c r="W48" s="66"/>
      <c r="X48" s="20"/>
      <c r="Y48" s="74"/>
      <c r="Z48" s="74"/>
      <c r="AA48" s="75"/>
    </row>
    <row r="49" s="5" customFormat="1" ht="210" customHeight="1" spans="1:26">
      <c r="A49" s="26">
        <v>38</v>
      </c>
      <c r="B49" s="23" t="s">
        <v>307</v>
      </c>
      <c r="C49" s="26" t="s">
        <v>308</v>
      </c>
      <c r="D49" s="35" t="s">
        <v>309</v>
      </c>
      <c r="E49" s="35" t="s">
        <v>310</v>
      </c>
      <c r="F49" s="26" t="s">
        <v>36</v>
      </c>
      <c r="G49" s="39" t="s">
        <v>37</v>
      </c>
      <c r="H49" s="32" t="s">
        <v>311</v>
      </c>
      <c r="I49" s="35">
        <f t="shared" si="11"/>
        <v>169.75</v>
      </c>
      <c r="J49" s="36">
        <f t="shared" si="12"/>
        <v>169.75</v>
      </c>
      <c r="K49" s="36">
        <v>169.75</v>
      </c>
      <c r="L49" s="52"/>
      <c r="M49" s="52"/>
      <c r="N49" s="52"/>
      <c r="O49" s="52"/>
      <c r="P49" s="52"/>
      <c r="Q49" s="52"/>
      <c r="R49" s="52"/>
      <c r="S49" s="52"/>
      <c r="T49" s="52"/>
      <c r="U49" s="68"/>
      <c r="V49" s="64" t="s">
        <v>312</v>
      </c>
      <c r="W49" s="64" t="s">
        <v>313</v>
      </c>
      <c r="X49" s="39" t="s">
        <v>314</v>
      </c>
      <c r="Y49" s="23" t="s">
        <v>315</v>
      </c>
      <c r="Z49" s="79"/>
    </row>
    <row r="50" s="5" customFormat="1" ht="239" customHeight="1" spans="1:26">
      <c r="A50" s="26">
        <v>39</v>
      </c>
      <c r="B50" s="23" t="s">
        <v>316</v>
      </c>
      <c r="C50" s="26" t="s">
        <v>317</v>
      </c>
      <c r="D50" s="35" t="s">
        <v>309</v>
      </c>
      <c r="E50" s="35" t="s">
        <v>318</v>
      </c>
      <c r="F50" s="26" t="s">
        <v>36</v>
      </c>
      <c r="G50" s="39" t="s">
        <v>319</v>
      </c>
      <c r="H50" s="32" t="s">
        <v>320</v>
      </c>
      <c r="I50" s="35">
        <f t="shared" si="11"/>
        <v>650</v>
      </c>
      <c r="J50" s="36">
        <f t="shared" si="12"/>
        <v>650</v>
      </c>
      <c r="K50" s="36">
        <v>650</v>
      </c>
      <c r="L50" s="52"/>
      <c r="M50" s="52"/>
      <c r="N50" s="52"/>
      <c r="O50" s="52"/>
      <c r="P50" s="52"/>
      <c r="Q50" s="52"/>
      <c r="R50" s="52"/>
      <c r="S50" s="52"/>
      <c r="T50" s="52"/>
      <c r="U50" s="68"/>
      <c r="V50" s="32" t="s">
        <v>321</v>
      </c>
      <c r="W50" s="32" t="s">
        <v>322</v>
      </c>
      <c r="X50" s="39" t="s">
        <v>120</v>
      </c>
      <c r="Y50" s="23" t="s">
        <v>121</v>
      </c>
      <c r="Z50" s="79"/>
    </row>
    <row r="51" s="3" customFormat="1" ht="70" customHeight="1" spans="1:27">
      <c r="A51" s="42" t="s">
        <v>323</v>
      </c>
      <c r="B51" s="43"/>
      <c r="C51" s="44"/>
      <c r="D51" s="38"/>
      <c r="E51" s="38"/>
      <c r="F51" s="38"/>
      <c r="G51" s="20"/>
      <c r="H51" s="21"/>
      <c r="I51" s="54">
        <f t="shared" ref="I51:T51" si="14">SUM(I52)</f>
        <v>200</v>
      </c>
      <c r="J51" s="54">
        <f t="shared" si="14"/>
        <v>200</v>
      </c>
      <c r="K51" s="54">
        <f t="shared" si="14"/>
        <v>200</v>
      </c>
      <c r="L51" s="54">
        <f t="shared" si="14"/>
        <v>0</v>
      </c>
      <c r="M51" s="54">
        <f t="shared" si="14"/>
        <v>0</v>
      </c>
      <c r="N51" s="54">
        <f t="shared" si="14"/>
        <v>0</v>
      </c>
      <c r="O51" s="54">
        <f t="shared" si="14"/>
        <v>0</v>
      </c>
      <c r="P51" s="54">
        <f t="shared" si="14"/>
        <v>0</v>
      </c>
      <c r="Q51" s="54">
        <f t="shared" si="14"/>
        <v>0</v>
      </c>
      <c r="R51" s="54">
        <f t="shared" si="14"/>
        <v>0</v>
      </c>
      <c r="S51" s="54">
        <f t="shared" si="14"/>
        <v>0</v>
      </c>
      <c r="T51" s="54">
        <f t="shared" si="14"/>
        <v>0</v>
      </c>
      <c r="U51" s="66"/>
      <c r="V51" s="66"/>
      <c r="W51" s="66"/>
      <c r="X51" s="20"/>
      <c r="Y51" s="74"/>
      <c r="Z51" s="74"/>
      <c r="AA51" s="75"/>
    </row>
    <row r="52" s="5" customFormat="1" ht="139" customHeight="1" spans="1:26">
      <c r="A52" s="26">
        <v>40</v>
      </c>
      <c r="B52" s="23" t="s">
        <v>324</v>
      </c>
      <c r="C52" s="26" t="s">
        <v>325</v>
      </c>
      <c r="D52" s="35" t="s">
        <v>325</v>
      </c>
      <c r="E52" s="35" t="s">
        <v>325</v>
      </c>
      <c r="F52" s="26" t="s">
        <v>36</v>
      </c>
      <c r="G52" s="39" t="s">
        <v>37</v>
      </c>
      <c r="H52" s="32" t="s">
        <v>326</v>
      </c>
      <c r="I52" s="35">
        <f>J52+R52+S52+T52</f>
        <v>200</v>
      </c>
      <c r="J52" s="36">
        <f>SUM(K52:Q52)</f>
        <v>200</v>
      </c>
      <c r="K52" s="36">
        <v>200</v>
      </c>
      <c r="L52" s="52"/>
      <c r="M52" s="52"/>
      <c r="N52" s="52"/>
      <c r="O52" s="52"/>
      <c r="P52" s="52"/>
      <c r="Q52" s="52"/>
      <c r="R52" s="52"/>
      <c r="S52" s="52"/>
      <c r="T52" s="52"/>
      <c r="U52" s="60"/>
      <c r="V52" s="64" t="s">
        <v>327</v>
      </c>
      <c r="W52" s="32" t="s">
        <v>328</v>
      </c>
      <c r="X52" s="23" t="s">
        <v>41</v>
      </c>
      <c r="Y52" s="23" t="s">
        <v>42</v>
      </c>
      <c r="Z52" s="26"/>
    </row>
    <row r="53" s="3" customFormat="1" ht="70" customHeight="1" spans="1:27">
      <c r="A53" s="38" t="s">
        <v>329</v>
      </c>
      <c r="B53" s="38"/>
      <c r="C53" s="38"/>
      <c r="D53" s="38"/>
      <c r="E53" s="38"/>
      <c r="F53" s="38"/>
      <c r="G53" s="20"/>
      <c r="H53" s="21"/>
      <c r="I53" s="54">
        <f t="shared" ref="I53:T53" si="15">SUM(I54)</f>
        <v>24.3968</v>
      </c>
      <c r="J53" s="54">
        <f t="shared" si="15"/>
        <v>24.3968</v>
      </c>
      <c r="K53" s="54">
        <f t="shared" si="15"/>
        <v>0</v>
      </c>
      <c r="L53" s="54">
        <f t="shared" si="15"/>
        <v>0</v>
      </c>
      <c r="M53" s="54">
        <f t="shared" si="15"/>
        <v>0</v>
      </c>
      <c r="N53" s="54">
        <f t="shared" si="15"/>
        <v>24.3968</v>
      </c>
      <c r="O53" s="54">
        <f t="shared" si="15"/>
        <v>0</v>
      </c>
      <c r="P53" s="54">
        <f t="shared" si="15"/>
        <v>0</v>
      </c>
      <c r="Q53" s="54">
        <f t="shared" si="15"/>
        <v>0</v>
      </c>
      <c r="R53" s="54">
        <f t="shared" si="15"/>
        <v>0</v>
      </c>
      <c r="S53" s="54">
        <f t="shared" si="15"/>
        <v>0</v>
      </c>
      <c r="T53" s="54">
        <f t="shared" si="15"/>
        <v>0</v>
      </c>
      <c r="U53" s="66"/>
      <c r="V53" s="66"/>
      <c r="W53" s="66"/>
      <c r="X53" s="20"/>
      <c r="Y53" s="74"/>
      <c r="Z53" s="80"/>
      <c r="AA53" s="75"/>
    </row>
    <row r="54" s="5" customFormat="1" ht="229" customHeight="1" spans="1:26">
      <c r="A54" s="26">
        <v>41</v>
      </c>
      <c r="B54" s="23" t="s">
        <v>330</v>
      </c>
      <c r="C54" s="34" t="s">
        <v>331</v>
      </c>
      <c r="D54" s="35" t="s">
        <v>257</v>
      </c>
      <c r="E54" s="35" t="s">
        <v>332</v>
      </c>
      <c r="F54" s="26" t="s">
        <v>36</v>
      </c>
      <c r="G54" s="26" t="s">
        <v>37</v>
      </c>
      <c r="H54" s="32" t="s">
        <v>333</v>
      </c>
      <c r="I54" s="35">
        <f>J54+R54+S54+T54</f>
        <v>24.3968</v>
      </c>
      <c r="J54" s="36">
        <f>SUM(K54:Q54)</f>
        <v>24.3968</v>
      </c>
      <c r="K54" s="36"/>
      <c r="L54" s="52"/>
      <c r="M54" s="52"/>
      <c r="N54" s="36">
        <v>24.3968</v>
      </c>
      <c r="O54" s="52"/>
      <c r="P54" s="52"/>
      <c r="Q54" s="52"/>
      <c r="R54" s="52"/>
      <c r="S54" s="36"/>
      <c r="T54" s="52"/>
      <c r="U54" s="67">
        <v>3812</v>
      </c>
      <c r="V54" s="64" t="s">
        <v>334</v>
      </c>
      <c r="W54" s="32" t="s">
        <v>335</v>
      </c>
      <c r="X54" s="23" t="s">
        <v>336</v>
      </c>
      <c r="Y54" s="23" t="s">
        <v>337</v>
      </c>
      <c r="Z54" s="23"/>
    </row>
    <row r="55" ht="33.75" spans="9:25">
      <c r="I55" s="55"/>
      <c r="J55" s="56"/>
      <c r="K55" s="56"/>
      <c r="L55" s="57"/>
      <c r="M55" s="57"/>
      <c r="N55" s="57"/>
      <c r="O55" s="57"/>
      <c r="P55" s="57"/>
      <c r="Q55" s="57"/>
      <c r="R55" s="55"/>
      <c r="S55" s="55"/>
      <c r="T55" s="70"/>
      <c r="U55" s="71"/>
      <c r="V55" s="72"/>
      <c r="W55" s="72"/>
      <c r="X55" s="73"/>
      <c r="Y55" s="81"/>
    </row>
    <row r="56" spans="25:25">
      <c r="Y56" s="82"/>
    </row>
    <row r="57" spans="25:25">
      <c r="Y57" s="82"/>
    </row>
    <row r="58" spans="25:25">
      <c r="Y58" s="82"/>
    </row>
    <row r="59" spans="25:25">
      <c r="Y59" s="82"/>
    </row>
    <row r="60" spans="25:25">
      <c r="Y60" s="82"/>
    </row>
    <row r="61" spans="25:25">
      <c r="Y61" s="82"/>
    </row>
    <row r="62" spans="25:25">
      <c r="Y62" s="82"/>
    </row>
    <row r="63" spans="25:25">
      <c r="Y63" s="82"/>
    </row>
    <row r="64" spans="25:25">
      <c r="Y64" s="82"/>
    </row>
    <row r="65" spans="25:25">
      <c r="Y65" s="82"/>
    </row>
    <row r="66" spans="25:25">
      <c r="Y66" s="82"/>
    </row>
    <row r="67" spans="25:25">
      <c r="Y67" s="82"/>
    </row>
    <row r="68" spans="25:25">
      <c r="Y68" s="82"/>
    </row>
    <row r="69" spans="25:25">
      <c r="Y69" s="82"/>
    </row>
    <row r="70" spans="25:25">
      <c r="Y70" s="82"/>
    </row>
    <row r="71" spans="25:25">
      <c r="Y71" s="82"/>
    </row>
    <row r="72" spans="25:25">
      <c r="Y72" s="82"/>
    </row>
    <row r="73" spans="25:25">
      <c r="Y73" s="82"/>
    </row>
    <row r="74" spans="25:25">
      <c r="Y74" s="82"/>
    </row>
    <row r="75" spans="25:25">
      <c r="Y75" s="82"/>
    </row>
    <row r="76" spans="25:25">
      <c r="Y76" s="82"/>
    </row>
    <row r="77" spans="25:25">
      <c r="Y77" s="82"/>
    </row>
    <row r="78" spans="25:25">
      <c r="Y78" s="82"/>
    </row>
    <row r="79" spans="25:25">
      <c r="Y79" s="82"/>
    </row>
    <row r="80" spans="25:25">
      <c r="Y80" s="82"/>
    </row>
    <row r="81" spans="25:25">
      <c r="Y81" s="82"/>
    </row>
    <row r="82" spans="25:25">
      <c r="Y82" s="82"/>
    </row>
    <row r="83" spans="25:25">
      <c r="Y83" s="82"/>
    </row>
    <row r="84" spans="25:25">
      <c r="Y84" s="82"/>
    </row>
    <row r="85" spans="25:25">
      <c r="Y85" s="82"/>
    </row>
    <row r="86" spans="25:25">
      <c r="Y86" s="82"/>
    </row>
    <row r="87" spans="25:25">
      <c r="Y87" s="82"/>
    </row>
    <row r="88" spans="25:25">
      <c r="Y88" s="82"/>
    </row>
    <row r="89" spans="25:25">
      <c r="Y89" s="82"/>
    </row>
    <row r="90" spans="25:25">
      <c r="Y90" s="82"/>
    </row>
    <row r="91" spans="25:25">
      <c r="Y91" s="82"/>
    </row>
    <row r="92" spans="25:25">
      <c r="Y92" s="82"/>
    </row>
    <row r="93" spans="25:25">
      <c r="Y93" s="82"/>
    </row>
    <row r="94" spans="25:25">
      <c r="Y94" s="82"/>
    </row>
    <row r="95" spans="25:25">
      <c r="Y95" s="82"/>
    </row>
    <row r="96" spans="25:25">
      <c r="Y96" s="82"/>
    </row>
    <row r="97" spans="25:25">
      <c r="Y97" s="82"/>
    </row>
    <row r="98" spans="25:25">
      <c r="Y98" s="82"/>
    </row>
    <row r="99" spans="25:25">
      <c r="Y99" s="82"/>
    </row>
    <row r="100" spans="25:25">
      <c r="Y100" s="82"/>
    </row>
    <row r="101" spans="25:25">
      <c r="Y101" s="82"/>
    </row>
    <row r="102" spans="25:25">
      <c r="Y102" s="82"/>
    </row>
    <row r="103" spans="25:25">
      <c r="Y103" s="82"/>
    </row>
    <row r="104" spans="25:25">
      <c r="Y104" s="82"/>
    </row>
    <row r="105" spans="25:25">
      <c r="Y105" s="82"/>
    </row>
    <row r="106" spans="25:25">
      <c r="Y106" s="82"/>
    </row>
    <row r="107" spans="25:25">
      <c r="Y107" s="82"/>
    </row>
    <row r="108" spans="25:25">
      <c r="Y108" s="82"/>
    </row>
    <row r="109" spans="25:25">
      <c r="Y109" s="82"/>
    </row>
    <row r="110" spans="25:25">
      <c r="Y110" s="82"/>
    </row>
    <row r="111" spans="25:25">
      <c r="Y111" s="82"/>
    </row>
    <row r="112" spans="25:25">
      <c r="Y112" s="82"/>
    </row>
    <row r="113" spans="25:25">
      <c r="Y113" s="82"/>
    </row>
    <row r="114" spans="25:25">
      <c r="Y114" s="82"/>
    </row>
    <row r="115" spans="25:25">
      <c r="Y115" s="82"/>
    </row>
    <row r="116" spans="25:25">
      <c r="Y116" s="82"/>
    </row>
    <row r="117" spans="25:25">
      <c r="Y117" s="82"/>
    </row>
    <row r="118" spans="25:25">
      <c r="Y118" s="82"/>
    </row>
    <row r="119" spans="25:25">
      <c r="Y119" s="82"/>
    </row>
    <row r="120" spans="25:25">
      <c r="Y120" s="82"/>
    </row>
    <row r="121" spans="25:25">
      <c r="Y121" s="82"/>
    </row>
    <row r="122" spans="25:25">
      <c r="Y122" s="82"/>
    </row>
    <row r="123" spans="25:25">
      <c r="Y123" s="82"/>
    </row>
    <row r="124" spans="25:25">
      <c r="Y124" s="82"/>
    </row>
    <row r="125" spans="25:25">
      <c r="Y125" s="82"/>
    </row>
    <row r="126" spans="25:25">
      <c r="Y126" s="82"/>
    </row>
    <row r="127" spans="25:25">
      <c r="Y127" s="82"/>
    </row>
    <row r="128" spans="25:25">
      <c r="Y128" s="82"/>
    </row>
    <row r="129" spans="25:25">
      <c r="Y129" s="82"/>
    </row>
    <row r="130" spans="25:25">
      <c r="Y130" s="82"/>
    </row>
    <row r="131" spans="25:25">
      <c r="Y131" s="82"/>
    </row>
    <row r="132" spans="25:25">
      <c r="Y132" s="82"/>
    </row>
    <row r="133" spans="25:25">
      <c r="Y133" s="82"/>
    </row>
    <row r="134" spans="25:25">
      <c r="Y134" s="82"/>
    </row>
    <row r="135" spans="25:25">
      <c r="Y135" s="82"/>
    </row>
    <row r="136" spans="25:25">
      <c r="Y136" s="82"/>
    </row>
    <row r="137" spans="25:25">
      <c r="Y137" s="82"/>
    </row>
    <row r="138" spans="25:25">
      <c r="Y138" s="82"/>
    </row>
    <row r="139" spans="25:25">
      <c r="Y139" s="82"/>
    </row>
    <row r="140" spans="25:25">
      <c r="Y140" s="82"/>
    </row>
    <row r="141" spans="25:25">
      <c r="Y141" s="82"/>
    </row>
    <row r="142" spans="25:25">
      <c r="Y142" s="82"/>
    </row>
    <row r="143" spans="25:25">
      <c r="Y143" s="82"/>
    </row>
    <row r="144" spans="25:25">
      <c r="Y144" s="82"/>
    </row>
    <row r="145" spans="25:25">
      <c r="Y145" s="82"/>
    </row>
    <row r="146" spans="25:25">
      <c r="Y146" s="82"/>
    </row>
    <row r="147" spans="25:25">
      <c r="Y147" s="82"/>
    </row>
    <row r="148" spans="25:25">
      <c r="Y148" s="82"/>
    </row>
    <row r="149" spans="25:25">
      <c r="Y149" s="82"/>
    </row>
    <row r="150" spans="25:25">
      <c r="Y150" s="82"/>
    </row>
    <row r="151" spans="25:25">
      <c r="Y151" s="82"/>
    </row>
    <row r="152" spans="25:25">
      <c r="Y152" s="82"/>
    </row>
    <row r="153" spans="25:25">
      <c r="Y153" s="82"/>
    </row>
    <row r="154" spans="25:25">
      <c r="Y154" s="82"/>
    </row>
    <row r="155" spans="25:25">
      <c r="Y155" s="82"/>
    </row>
    <row r="156" spans="25:25">
      <c r="Y156" s="82"/>
    </row>
    <row r="157" spans="25:25">
      <c r="Y157" s="82"/>
    </row>
    <row r="158" spans="25:25">
      <c r="Y158" s="82"/>
    </row>
    <row r="159" spans="25:25">
      <c r="Y159" s="82"/>
    </row>
    <row r="160" spans="25:25">
      <c r="Y160" s="82"/>
    </row>
    <row r="161" spans="25:25">
      <c r="Y161" s="82"/>
    </row>
    <row r="162" spans="25:25">
      <c r="Y162" s="82"/>
    </row>
  </sheetData>
  <autoFilter xmlns:etc="http://www.wps.cn/officeDocument/2017/etCustomData" ref="A5:Z54" etc:filterBottomFollowUsedRange="0">
    <extLst/>
  </autoFilter>
  <mergeCells count="36">
    <mergeCell ref="A1:Z1"/>
    <mergeCell ref="J2:T2"/>
    <mergeCell ref="J3:Q3"/>
    <mergeCell ref="K4:L4"/>
    <mergeCell ref="A6:H6"/>
    <mergeCell ref="A7:C7"/>
    <mergeCell ref="A25:C25"/>
    <mergeCell ref="A29:C29"/>
    <mergeCell ref="A46:C46"/>
    <mergeCell ref="A48:C48"/>
    <mergeCell ref="A51:C51"/>
    <mergeCell ref="A53:C53"/>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 ref="Z2:Z5"/>
  </mergeCells>
  <conditionalFormatting sqref="W24">
    <cfRule type="expression" dxfId="0" priority="7" stopIfTrue="1">
      <formula>AND(COUNTIF($C$2:$C$5,W24)+COUNTIF(#REF!,W24)+COUNTIF(#REF!,W24)+COUNTIF(#REF!,W24)+COUNTIF(#REF!,W24)+COUNTIF(#REF!,W24)+COUNTIF($C$57:$C$65005,W24)&gt;1,NOT(ISBLANK(W24)))</formula>
    </cfRule>
    <cfRule type="expression" dxfId="0" priority="8" stopIfTrue="1">
      <formula>AND(COUNTIF($C$2:$C$5,W24)+COUNTIF(#REF!,W24)+COUNTIF(#REF!,W24)+COUNTIF(#REF!,W24)+COUNTIF(#REF!,W24)+COUNTIF(#REF!,W24)+COUNTIF($C$57:$C$65005,W24)&gt;1,NOT(ISBLANK(W24)))</formula>
    </cfRule>
    <cfRule type="expression" dxfId="0" priority="9" stopIfTrue="1">
      <formula>AND(COUNTIF($C$2:$C$5,W24)+COUNTIF(#REF!,W24)+COUNTIF(#REF!,W24)+COUNTIF(#REF!,W24)+COUNTIF(#REF!,W24)+COUNTIF(#REF!,W24)+COUNTIF($C$57:$C$65005,W24)&gt;1,NOT(ISBLANK(W24)))</formula>
    </cfRule>
  </conditionalFormatting>
  <printOptions horizontalCentered="1"/>
  <pageMargins left="0.314583333333333" right="0.314583333333333" top="0.472222222222222" bottom="0.393055555555556" header="0.432638888888889" footer="0.196527777777778"/>
  <pageSetup paperSize="8" scale="21" fitToHeight="0" orientation="landscape" horizontalDpi="600"/>
  <headerFooter>
    <oddFooter>&amp;C第 &amp;P 页，共 &amp;N 页</oddFooter>
  </headerFooter>
  <rowBreaks count="3" manualBreakCount="3">
    <brk id="54" max="16383" man="1"/>
    <brk id="55" max="16383" man="1"/>
    <brk id="5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2024-10-18T07:34:00Z</dcterms:created>
  <dcterms:modified xsi:type="dcterms:W3CDTF">2025-06-19T10:35:29Z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C5DAC62ABE9E4B8897694A0415AE6D47_13</vt:lpwstr>
  </property>
  <property fmtid="{D5CDD505-2E9C-101B-9397-08002B2CF9AE}" pid="3" name="KSOProductBuildVer">
    <vt:lpwstr>2052-12.8.2.18205</vt:lpwstr>
  </property>
</Properties>
</file>